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AVS\ASC-S\Mitarbeiter ASC\Birrer Roland\Projekte\Stundenplanformulare LP21\Definitive Versionen LP 21\Version 2022\"/>
    </mc:Choice>
  </mc:AlternateContent>
  <bookViews>
    <workbookView xWindow="840" yWindow="630" windowWidth="14460" windowHeight="7995"/>
  </bookViews>
  <sheets>
    <sheet name="PS Fachlehrperson" sheetId="8" r:id="rId1"/>
  </sheets>
  <calcPr calcId="162913"/>
</workbook>
</file>

<file path=xl/calcChain.xml><?xml version="1.0" encoding="utf-8"?>
<calcChain xmlns="http://schemas.openxmlformats.org/spreadsheetml/2006/main">
  <c r="B69" i="8" l="1"/>
  <c r="C75" i="8" l="1"/>
  <c r="C120" i="8" s="1"/>
  <c r="E77" i="8"/>
  <c r="G75" i="8"/>
  <c r="I77" i="8"/>
  <c r="K77" i="8"/>
  <c r="K112" i="8" s="1"/>
  <c r="G77" i="8"/>
  <c r="C77" i="8"/>
  <c r="G112" i="8"/>
  <c r="C112" i="8"/>
  <c r="K122" i="8" l="1"/>
  <c r="G122" i="8"/>
  <c r="C122" i="8"/>
  <c r="K103" i="8"/>
  <c r="G103" i="8"/>
  <c r="C103" i="8"/>
  <c r="K94" i="8"/>
  <c r="G94" i="8"/>
  <c r="C94" i="8"/>
  <c r="B71" i="8" l="1"/>
  <c r="C71" i="8" s="1"/>
  <c r="F71" i="8" s="1"/>
  <c r="G76" i="8"/>
  <c r="G129" i="8" s="1"/>
  <c r="G130" i="8" s="1"/>
  <c r="G78" i="8"/>
  <c r="K75" i="8"/>
  <c r="K129" i="8" s="1"/>
  <c r="K76" i="8"/>
  <c r="K78" i="8"/>
  <c r="K79" i="8"/>
  <c r="K114" i="8" s="1"/>
  <c r="K80" i="8"/>
  <c r="K81" i="8"/>
  <c r="K74" i="8"/>
  <c r="I75" i="8"/>
  <c r="I76" i="8"/>
  <c r="I78" i="8"/>
  <c r="I86" i="8" s="1"/>
  <c r="I79" i="8"/>
  <c r="I80" i="8"/>
  <c r="I115" i="8" s="1"/>
  <c r="I88" i="8"/>
  <c r="I81" i="8"/>
  <c r="I89" i="8"/>
  <c r="I74" i="8"/>
  <c r="G74" i="8"/>
  <c r="E75" i="8"/>
  <c r="E83" i="8" s="1"/>
  <c r="E76" i="8"/>
  <c r="E78" i="8"/>
  <c r="E79" i="8"/>
  <c r="E80" i="8"/>
  <c r="E81" i="8"/>
  <c r="E74" i="8"/>
  <c r="C81" i="8"/>
  <c r="C80" i="8"/>
  <c r="C79" i="8"/>
  <c r="C78" i="8"/>
  <c r="C76" i="8"/>
  <c r="C129" i="8" s="1"/>
  <c r="C130" i="8" s="1"/>
  <c r="C85" i="8"/>
  <c r="C89" i="8"/>
  <c r="C74" i="8"/>
  <c r="N12" i="8"/>
  <c r="N6" i="8"/>
  <c r="G79" i="8"/>
  <c r="G80" i="8"/>
  <c r="G81" i="8"/>
  <c r="B18" i="8"/>
  <c r="B20" i="8"/>
  <c r="B21" i="8" s="1"/>
  <c r="B23" i="8" s="1"/>
  <c r="B25" i="8" s="1"/>
  <c r="B15" i="8"/>
  <c r="B28" i="8"/>
  <c r="B30" i="8" s="1"/>
  <c r="B31" i="8" s="1"/>
  <c r="B33" i="8" s="1"/>
  <c r="C115" i="8" l="1"/>
  <c r="C125" i="8"/>
  <c r="C106" i="8"/>
  <c r="C97" i="8"/>
  <c r="E88" i="8"/>
  <c r="E115" i="8"/>
  <c r="E125" i="8"/>
  <c r="E106" i="8"/>
  <c r="E97" i="8"/>
  <c r="I116" i="8"/>
  <c r="I126" i="8"/>
  <c r="I107" i="8"/>
  <c r="I98" i="8"/>
  <c r="B70" i="8"/>
  <c r="C70" i="8" s="1"/>
  <c r="F70" i="8" s="1"/>
  <c r="N55" i="8" s="1"/>
  <c r="C114" i="8"/>
  <c r="C124" i="8"/>
  <c r="C105" i="8"/>
  <c r="C96" i="8"/>
  <c r="E116" i="8"/>
  <c r="E126" i="8"/>
  <c r="E107" i="8"/>
  <c r="E98" i="8"/>
  <c r="E111" i="8"/>
  <c r="E121" i="8"/>
  <c r="E102" i="8"/>
  <c r="E93" i="8"/>
  <c r="I87" i="8"/>
  <c r="I114" i="8"/>
  <c r="I111" i="8"/>
  <c r="I121" i="8"/>
  <c r="I102" i="8"/>
  <c r="I93" i="8"/>
  <c r="G111" i="8"/>
  <c r="G93" i="8"/>
  <c r="G121" i="8"/>
  <c r="G102" i="8"/>
  <c r="C116" i="8"/>
  <c r="C107" i="8"/>
  <c r="C98" i="8"/>
  <c r="C126" i="8"/>
  <c r="E114" i="8"/>
  <c r="E124" i="8"/>
  <c r="E105" i="8"/>
  <c r="E96" i="8"/>
  <c r="I113" i="8"/>
  <c r="I123" i="8"/>
  <c r="I104" i="8"/>
  <c r="I95" i="8"/>
  <c r="K86" i="8"/>
  <c r="K113" i="8"/>
  <c r="K123" i="8"/>
  <c r="K104" i="8"/>
  <c r="K95" i="8"/>
  <c r="C87" i="8"/>
  <c r="C113" i="8"/>
  <c r="C123" i="8"/>
  <c r="C104" i="8"/>
  <c r="C95" i="8"/>
  <c r="E86" i="8"/>
  <c r="E113" i="8"/>
  <c r="E95" i="8"/>
  <c r="E123" i="8"/>
  <c r="E104" i="8"/>
  <c r="I84" i="8"/>
  <c r="K116" i="8"/>
  <c r="K98" i="8"/>
  <c r="K126" i="8"/>
  <c r="K107" i="8"/>
  <c r="K84" i="8"/>
  <c r="K111" i="8"/>
  <c r="K121" i="8"/>
  <c r="K102" i="8"/>
  <c r="K93" i="8"/>
  <c r="G113" i="8"/>
  <c r="G123" i="8"/>
  <c r="G104" i="8"/>
  <c r="G95" i="8"/>
  <c r="C121" i="8"/>
  <c r="C111" i="8"/>
  <c r="C102" i="8"/>
  <c r="C93" i="8"/>
  <c r="K130" i="8"/>
  <c r="K88" i="8"/>
  <c r="K115" i="8"/>
  <c r="K125" i="8"/>
  <c r="K106" i="8"/>
  <c r="K97" i="8"/>
  <c r="I110" i="8"/>
  <c r="I92" i="8"/>
  <c r="I101" i="8"/>
  <c r="I120" i="8"/>
  <c r="E110" i="8"/>
  <c r="E101" i="8"/>
  <c r="E120" i="8"/>
  <c r="E92" i="8"/>
  <c r="I83" i="8"/>
  <c r="I90" i="8" s="1"/>
  <c r="K110" i="8"/>
  <c r="K101" i="8"/>
  <c r="K120" i="8"/>
  <c r="K92" i="8"/>
  <c r="I112" i="8"/>
  <c r="I94" i="8"/>
  <c r="I122" i="8"/>
  <c r="I103" i="8"/>
  <c r="I85" i="8"/>
  <c r="E112" i="8"/>
  <c r="E122" i="8"/>
  <c r="E103" i="8"/>
  <c r="E94" i="8"/>
  <c r="G110" i="8"/>
  <c r="G101" i="8"/>
  <c r="G92" i="8"/>
  <c r="G120" i="8"/>
  <c r="C83" i="8"/>
  <c r="C110" i="8"/>
  <c r="I125" i="8"/>
  <c r="I106" i="8"/>
  <c r="I97" i="8"/>
  <c r="I129" i="8"/>
  <c r="I130" i="8" s="1"/>
  <c r="I124" i="8"/>
  <c r="I96" i="8"/>
  <c r="I105" i="8"/>
  <c r="K124" i="8"/>
  <c r="K96" i="8"/>
  <c r="K105" i="8"/>
  <c r="C101" i="8"/>
  <c r="C92" i="8"/>
  <c r="C127" i="8"/>
  <c r="E89" i="8"/>
  <c r="E87" i="8"/>
  <c r="E85" i="8"/>
  <c r="K89" i="8"/>
  <c r="K87" i="8"/>
  <c r="K85" i="8"/>
  <c r="K83" i="8"/>
  <c r="G85" i="8"/>
  <c r="G83" i="8"/>
  <c r="C84" i="8"/>
  <c r="C86" i="8"/>
  <c r="C88" i="8"/>
  <c r="E84" i="8"/>
  <c r="E129" i="8"/>
  <c r="E130" i="8" s="1"/>
  <c r="G86" i="8"/>
  <c r="G84" i="8"/>
  <c r="E108" i="8" l="1"/>
  <c r="E41" i="8" s="1"/>
  <c r="C117" i="8"/>
  <c r="I127" i="8"/>
  <c r="I99" i="8"/>
  <c r="I40" i="8" s="1"/>
  <c r="I108" i="8"/>
  <c r="I41" i="8" s="1"/>
  <c r="I117" i="8"/>
  <c r="I42" i="8" s="1"/>
  <c r="K90" i="8"/>
  <c r="K39" i="8" s="1"/>
  <c r="G127" i="8"/>
  <c r="E90" i="8"/>
  <c r="E39" i="8" s="1"/>
  <c r="C108" i="8"/>
  <c r="C41" i="8" s="1"/>
  <c r="G99" i="8"/>
  <c r="G40" i="8" s="1"/>
  <c r="K108" i="8"/>
  <c r="K41" i="8" s="1"/>
  <c r="E127" i="8"/>
  <c r="C99" i="8"/>
  <c r="C40" i="8" s="1"/>
  <c r="C90" i="8"/>
  <c r="C39" i="8" s="1"/>
  <c r="G108" i="8"/>
  <c r="G41" i="8" s="1"/>
  <c r="I39" i="8"/>
  <c r="C42" i="8"/>
  <c r="G117" i="8"/>
  <c r="G42" i="8" s="1"/>
  <c r="G90" i="8"/>
  <c r="K127" i="8"/>
  <c r="K117" i="8"/>
  <c r="K42" i="8" s="1"/>
  <c r="K99" i="8"/>
  <c r="K40" i="8" s="1"/>
  <c r="E117" i="8"/>
  <c r="E42" i="8" s="1"/>
  <c r="E99" i="8"/>
  <c r="E40" i="8" s="1"/>
  <c r="I132" i="8" l="1"/>
  <c r="I43" i="8" s="1"/>
  <c r="I49" i="8" s="1"/>
  <c r="M40" i="8"/>
  <c r="C132" i="8"/>
  <c r="C134" i="8" s="1"/>
  <c r="N127" i="8"/>
  <c r="G39" i="8"/>
  <c r="M39" i="8" s="1"/>
  <c r="G132" i="8"/>
  <c r="G43" i="8" s="1"/>
  <c r="N117" i="8"/>
  <c r="E132" i="8"/>
  <c r="E43" i="8" s="1"/>
  <c r="E49" i="8" s="1"/>
  <c r="K132" i="8"/>
  <c r="K43" i="8" s="1"/>
  <c r="K49" i="8" s="1"/>
  <c r="N90" i="8"/>
  <c r="N108" i="8"/>
  <c r="M42" i="8"/>
  <c r="M41" i="8"/>
  <c r="N99" i="8"/>
  <c r="I134" i="8" l="1"/>
  <c r="C43" i="8"/>
  <c r="C49" i="8" s="1"/>
  <c r="G134" i="8"/>
  <c r="K134" i="8"/>
  <c r="N132" i="8"/>
  <c r="E134" i="8"/>
  <c r="G49" i="8"/>
  <c r="M43" i="8" l="1"/>
  <c r="M49" i="8" s="1"/>
  <c r="M55" i="8" s="1"/>
  <c r="N134" i="8"/>
</calcChain>
</file>

<file path=xl/comments1.xml><?xml version="1.0" encoding="utf-8"?>
<comments xmlns="http://schemas.openxmlformats.org/spreadsheetml/2006/main">
  <authors>
    <author>Emil Ulrich</author>
    <author>Roland Birrer</author>
  </authors>
  <commentList>
    <comment ref="C6" authorId="0" shapeId="0">
      <text>
        <r>
          <rPr>
            <sz val="8"/>
            <color indexed="81"/>
            <rFont val="Tahoma"/>
            <family val="2"/>
          </rPr>
          <t xml:space="preserve">Name Vorname
</t>
        </r>
      </text>
    </comment>
    <comment ref="K6" authorId="0" shapeId="0">
      <text>
        <r>
          <rPr>
            <sz val="8"/>
            <color indexed="81"/>
            <rFont val="Tahoma"/>
            <family val="2"/>
          </rPr>
          <t>z.B. 2020/21</t>
        </r>
      </text>
    </comment>
    <comment ref="K12" authorId="0" shapeId="0">
      <text>
        <r>
          <rPr>
            <sz val="8"/>
            <color indexed="81"/>
            <rFont val="Tahoma"/>
            <family val="2"/>
          </rPr>
          <t>Datum, z.B. 
3.5.53</t>
        </r>
      </text>
    </comment>
    <comment ref="C15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E15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G15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I15" authorId="0" shapeId="0">
      <text>
        <r>
          <rPr>
            <sz val="8"/>
            <color indexed="81"/>
            <rFont val="Tahoma"/>
            <family val="2"/>
          </rPr>
          <t xml:space="preserve">nur E möglich
</t>
        </r>
      </text>
    </comment>
    <comment ref="K15" authorId="0" shapeId="0">
      <text>
        <r>
          <rPr>
            <sz val="8"/>
            <color indexed="81"/>
            <rFont val="Tahoma"/>
            <family val="2"/>
          </rPr>
          <t>nur E möglich</t>
        </r>
      </text>
    </comment>
    <comment ref="B16" authorId="0" shapeId="0">
      <text>
        <r>
          <rPr>
            <sz val="8"/>
            <color indexed="81"/>
            <rFont val="Tahoma"/>
            <family val="2"/>
          </rPr>
          <t xml:space="preserve">Startzeit </t>
        </r>
        <r>
          <rPr>
            <sz val="8"/>
            <color indexed="81"/>
            <rFont val="Tahoma"/>
            <family val="2"/>
          </rPr>
          <t>vm</t>
        </r>
      </text>
    </comment>
    <comment ref="M20" authorId="0" shapeId="0">
      <text>
        <r>
          <rPr>
            <sz val="8"/>
            <color indexed="81"/>
            <rFont val="Tahoma"/>
            <family val="2"/>
          </rPr>
          <t>Pausenzeit:
15 oder 20</t>
        </r>
      </text>
    </comment>
    <comment ref="B26" authorId="0" shapeId="0">
      <text>
        <r>
          <rPr>
            <sz val="8"/>
            <color indexed="81"/>
            <rFont val="Tahoma"/>
            <family val="2"/>
          </rPr>
          <t>Startzeit nm</t>
        </r>
      </text>
    </comment>
    <comment ref="C61" authorId="1" shapeId="0">
      <text>
        <r>
          <rPr>
            <sz val="9"/>
            <color indexed="81"/>
            <rFont val="Segoe UI"/>
            <charset val="1"/>
          </rPr>
          <t xml:space="preserve">Für interne / spezielle Informationen nach Vorgabe der Schulleitung
</t>
        </r>
      </text>
    </comment>
  </commentList>
</comments>
</file>

<file path=xl/sharedStrings.xml><?xml version="1.0" encoding="utf-8"?>
<sst xmlns="http://schemas.openxmlformats.org/spreadsheetml/2006/main" count="89" uniqueCount="70">
  <si>
    <t>Strasse</t>
  </si>
  <si>
    <t>PLZ Wohnort</t>
  </si>
  <si>
    <t>E-Mail Adresse</t>
  </si>
  <si>
    <t>Montag</t>
  </si>
  <si>
    <t>Dienstag</t>
  </si>
  <si>
    <t>Mittwoch</t>
  </si>
  <si>
    <t>Donnerstag</t>
  </si>
  <si>
    <t>Freitag</t>
  </si>
  <si>
    <t>Mo</t>
  </si>
  <si>
    <t>Di</t>
  </si>
  <si>
    <t>Mi</t>
  </si>
  <si>
    <t>Do</t>
  </si>
  <si>
    <t>Fr</t>
  </si>
  <si>
    <t>Block A</t>
  </si>
  <si>
    <t>Block B</t>
  </si>
  <si>
    <t>Block C</t>
  </si>
  <si>
    <t>Total</t>
  </si>
  <si>
    <t>Lehrperson</t>
  </si>
  <si>
    <t>geb.</t>
  </si>
  <si>
    <t>Datum / Unterschrift Lehrperson</t>
  </si>
  <si>
    <t>Block E</t>
  </si>
  <si>
    <t>Zeilen</t>
  </si>
  <si>
    <t>Leer</t>
  </si>
  <si>
    <t>Voll</t>
  </si>
  <si>
    <t>Block D</t>
  </si>
  <si>
    <t>Stundenplan Fachlehrperson PS</t>
  </si>
  <si>
    <t>Unterrichtsbereiche</t>
  </si>
  <si>
    <t>Bereich</t>
  </si>
  <si>
    <t>Kurzbeschrieb:</t>
  </si>
  <si>
    <t>SL</t>
  </si>
  <si>
    <t>SE</t>
  </si>
  <si>
    <t>SB</t>
  </si>
  <si>
    <t xml:space="preserve">       Spezielle Aufgaben </t>
  </si>
  <si>
    <t>Unterricht</t>
  </si>
  <si>
    <t>Kirche</t>
  </si>
  <si>
    <t>Kanton</t>
  </si>
  <si>
    <t xml:space="preserve">       Integrierte Schulung</t>
  </si>
  <si>
    <t xml:space="preserve">       Religionsstunden</t>
  </si>
  <si>
    <t>bis</t>
  </si>
  <si>
    <t>&gt;= 0 Tage</t>
  </si>
  <si>
    <t>AE</t>
  </si>
  <si>
    <t>Formular by</t>
  </si>
  <si>
    <t xml:space="preserve">       in verschiedenen Pools</t>
  </si>
  <si>
    <t xml:space="preserve">  +</t>
  </si>
  <si>
    <t>plus "fremde" Lektionen:</t>
  </si>
  <si>
    <t>plus weitere Lektionen:</t>
  </si>
  <si>
    <t>Klasse(n)</t>
  </si>
  <si>
    <t>And. Lekt.</t>
  </si>
  <si>
    <t>Andere Lektionen</t>
  </si>
  <si>
    <t xml:space="preserve">       Unt. bei anderem Schulträger</t>
  </si>
  <si>
    <t>Gem/Bez</t>
  </si>
  <si>
    <t>Eigenes Pensum</t>
  </si>
  <si>
    <t>Schuljahr</t>
  </si>
  <si>
    <t>Schulhaus</t>
  </si>
  <si>
    <t>Zimmer</t>
  </si>
  <si>
    <t>Tel. Schule</t>
  </si>
  <si>
    <t>Tel. privat</t>
  </si>
  <si>
    <t>Pensum Lehrperson</t>
  </si>
  <si>
    <t>Pensum</t>
  </si>
  <si>
    <t>PLZ Schulort</t>
  </si>
  <si>
    <t xml:space="preserve"> </t>
  </si>
  <si>
    <t>Bemerkungen:</t>
  </si>
  <si>
    <t>Abteilung Schulcontrolling</t>
  </si>
  <si>
    <t>(Emil Ulrich), Roland Birrer</t>
  </si>
  <si>
    <t>041 819 19 37</t>
  </si>
  <si>
    <t>(ohne E)</t>
  </si>
  <si>
    <t>Mobile</t>
  </si>
  <si>
    <t>Datum / Unterschrift Schulleitung</t>
  </si>
  <si>
    <t>ICT</t>
  </si>
  <si>
    <t>Version 2022-03-11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</si>
</sst>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20" fontId="2" fillId="2" borderId="3" xfId="0" applyNumberFormat="1" applyFont="1" applyFill="1" applyBorder="1" applyAlignment="1" applyProtection="1">
      <alignment horizontal="center" vertical="top"/>
    </xf>
    <xf numFmtId="0" fontId="2" fillId="2" borderId="4" xfId="0" applyFont="1" applyFill="1" applyBorder="1" applyProtection="1"/>
    <xf numFmtId="20" fontId="4" fillId="2" borderId="3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Protection="1"/>
    <xf numFmtId="0" fontId="4" fillId="0" borderId="0" xfId="0" applyFont="1" applyProtection="1"/>
    <xf numFmtId="0" fontId="3" fillId="2" borderId="4" xfId="0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0" fontId="0" fillId="0" borderId="0" xfId="0" applyBorder="1" applyAlignment="1" applyProtection="1">
      <alignment horizontal="center"/>
    </xf>
    <xf numFmtId="0" fontId="6" fillId="0" borderId="0" xfId="0" applyFont="1" applyAlignment="1" applyProtection="1">
      <alignment horizontal="center" vertical="top"/>
    </xf>
    <xf numFmtId="0" fontId="2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2" fillId="0" borderId="0" xfId="0" applyFont="1" applyBorder="1" applyProtection="1"/>
    <xf numFmtId="0" fontId="2" fillId="0" borderId="6" xfId="0" applyFont="1" applyBorder="1" applyAlignment="1" applyProtection="1">
      <alignment horizontal="left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20" fontId="2" fillId="2" borderId="7" xfId="0" applyNumberFormat="1" applyFont="1" applyFill="1" applyBorder="1" applyAlignment="1" applyProtection="1">
      <alignment horizontal="center" vertical="top"/>
    </xf>
    <xf numFmtId="0" fontId="2" fillId="2" borderId="8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top"/>
    </xf>
    <xf numFmtId="0" fontId="2" fillId="3" borderId="9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Protection="1"/>
    <xf numFmtId="0" fontId="10" fillId="0" borderId="0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12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quotePrefix="1" applyFont="1" applyProtection="1"/>
    <xf numFmtId="0" fontId="8" fillId="0" borderId="0" xfId="0" applyFont="1" applyAlignment="1" applyProtection="1">
      <alignment horizontal="center"/>
    </xf>
    <xf numFmtId="165" fontId="8" fillId="0" borderId="0" xfId="0" applyNumberFormat="1" applyFont="1" applyProtection="1"/>
    <xf numFmtId="0" fontId="8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center"/>
    </xf>
    <xf numFmtId="1" fontId="8" fillId="0" borderId="13" xfId="0" applyNumberFormat="1" applyFont="1" applyFill="1" applyBorder="1" applyAlignment="1" applyProtection="1">
      <alignment horizontal="center"/>
    </xf>
    <xf numFmtId="1" fontId="8" fillId="0" borderId="14" xfId="0" applyNumberFormat="1" applyFont="1" applyFill="1" applyBorder="1" applyAlignment="1" applyProtection="1">
      <alignment horizontal="center"/>
    </xf>
    <xf numFmtId="1" fontId="8" fillId="0" borderId="15" xfId="0" applyNumberFormat="1" applyFont="1" applyFill="1" applyBorder="1" applyAlignment="1" applyProtection="1">
      <alignment horizontal="center"/>
    </xf>
    <xf numFmtId="1" fontId="1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19" fillId="0" borderId="0" xfId="0" applyFont="1" applyFill="1" applyProtection="1"/>
    <xf numFmtId="1" fontId="8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1" fontId="18" fillId="0" borderId="0" xfId="0" applyNumberFormat="1" applyFont="1" applyFill="1" applyProtection="1"/>
    <xf numFmtId="1" fontId="18" fillId="0" borderId="0" xfId="0" applyNumberFormat="1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9" fillId="0" borderId="0" xfId="0" applyFont="1" applyProtection="1"/>
    <xf numFmtId="164" fontId="8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Protection="1"/>
    <xf numFmtId="1" fontId="8" fillId="0" borderId="16" xfId="0" applyNumberFormat="1" applyFont="1" applyFill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1" fontId="19" fillId="0" borderId="0" xfId="0" applyNumberFormat="1" applyFont="1" applyProtection="1"/>
    <xf numFmtId="1" fontId="8" fillId="0" borderId="0" xfId="0" applyNumberFormat="1" applyFont="1" applyProtection="1"/>
    <xf numFmtId="0" fontId="14" fillId="0" borderId="0" xfId="0" applyFont="1" applyProtection="1"/>
    <xf numFmtId="0" fontId="19" fillId="0" borderId="16" xfId="0" applyFont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0" fontId="8" fillId="2" borderId="20" xfId="0" applyFont="1" applyFill="1" applyBorder="1" applyAlignment="1" applyProtection="1">
      <alignment horizontal="center"/>
    </xf>
    <xf numFmtId="1" fontId="18" fillId="4" borderId="16" xfId="0" applyNumberFormat="1" applyFont="1" applyFill="1" applyBorder="1" applyAlignment="1" applyProtection="1">
      <alignment horizontal="center"/>
    </xf>
    <xf numFmtId="0" fontId="14" fillId="0" borderId="0" xfId="0" applyFont="1" applyFill="1" applyProtection="1"/>
    <xf numFmtId="1" fontId="18" fillId="0" borderId="16" xfId="0" applyNumberFormat="1" applyFont="1" applyFill="1" applyBorder="1" applyAlignment="1" applyProtection="1">
      <alignment horizontal="center"/>
    </xf>
    <xf numFmtId="1" fontId="18" fillId="2" borderId="16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center"/>
    </xf>
    <xf numFmtId="1" fontId="20" fillId="0" borderId="0" xfId="0" quotePrefix="1" applyNumberFormat="1" applyFont="1" applyAlignment="1" applyProtection="1">
      <alignment horizontal="left"/>
    </xf>
    <xf numFmtId="0" fontId="2" fillId="0" borderId="0" xfId="0" applyFont="1" applyAlignment="1" applyProtection="1">
      <alignment horizontal="right" indent="1"/>
    </xf>
    <xf numFmtId="0" fontId="8" fillId="0" borderId="0" xfId="0" applyFont="1" applyFill="1" applyAlignment="1" applyProtection="1">
      <alignment horizontal="center"/>
    </xf>
    <xf numFmtId="0" fontId="4" fillId="5" borderId="16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2" fillId="0" borderId="0" xfId="0" applyFont="1" applyBorder="1" applyProtection="1"/>
    <xf numFmtId="0" fontId="23" fillId="0" borderId="0" xfId="0" applyFont="1" applyProtection="1"/>
    <xf numFmtId="0" fontId="3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1" fillId="0" borderId="0" xfId="0" applyFont="1" applyAlignment="1" applyProtection="1">
      <alignment horizontal="right" vertical="top"/>
    </xf>
    <xf numFmtId="0" fontId="3" fillId="6" borderId="21" xfId="0" applyFont="1" applyFill="1" applyBorder="1" applyAlignment="1" applyProtection="1">
      <alignment horizontal="left" vertical="top"/>
      <protection locked="0"/>
    </xf>
    <xf numFmtId="0" fontId="3" fillId="6" borderId="23" xfId="0" applyFont="1" applyFill="1" applyBorder="1" applyAlignment="1" applyProtection="1">
      <alignment horizontal="left" vertical="top"/>
      <protection locked="0"/>
    </xf>
    <xf numFmtId="0" fontId="3" fillId="6" borderId="22" xfId="0" applyFont="1" applyFill="1" applyBorder="1" applyAlignment="1" applyProtection="1">
      <alignment horizontal="left" vertical="top"/>
      <protection locked="0"/>
    </xf>
    <xf numFmtId="49" fontId="2" fillId="2" borderId="29" xfId="0" applyNumberFormat="1" applyFont="1" applyFill="1" applyBorder="1" applyAlignment="1" applyProtection="1">
      <alignment horizontal="center"/>
      <protection locked="0"/>
    </xf>
    <xf numFmtId="49" fontId="2" fillId="2" borderId="30" xfId="0" applyNumberFormat="1" applyFont="1" applyFill="1" applyBorder="1" applyAlignment="1" applyProtection="1">
      <alignment horizontal="center" vertical="top"/>
      <protection locked="0"/>
    </xf>
    <xf numFmtId="49" fontId="2" fillId="2" borderId="29" xfId="0" applyNumberFormat="1" applyFont="1" applyFill="1" applyBorder="1" applyAlignment="1" applyProtection="1">
      <alignment horizontal="center" vertical="top"/>
      <protection locked="0"/>
    </xf>
    <xf numFmtId="49" fontId="2" fillId="2" borderId="30" xfId="0" applyNumberFormat="1" applyFont="1" applyFill="1" applyBorder="1" applyAlignment="1" applyProtection="1">
      <alignment horizontal="center" vertical="top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49" fontId="2" fillId="2" borderId="5" xfId="0" applyNumberFormat="1" applyFont="1" applyFill="1" applyBorder="1" applyAlignment="1" applyProtection="1">
      <alignment horizontal="center" vertical="top"/>
    </xf>
    <xf numFmtId="0" fontId="0" fillId="0" borderId="9" xfId="0" applyNumberForma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/>
    </xf>
    <xf numFmtId="0" fontId="0" fillId="0" borderId="21" xfId="0" applyNumberFormat="1" applyFill="1" applyBorder="1" applyAlignment="1" applyProtection="1">
      <alignment horizontal="center"/>
    </xf>
    <xf numFmtId="0" fontId="1" fillId="0" borderId="22" xfId="0" applyNumberFormat="1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left"/>
      <protection locked="0"/>
    </xf>
    <xf numFmtId="0" fontId="1" fillId="3" borderId="23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</xf>
    <xf numFmtId="1" fontId="0" fillId="0" borderId="12" xfId="0" applyNumberForma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1" fontId="0" fillId="0" borderId="9" xfId="0" applyNumberFormat="1" applyFill="1" applyBorder="1" applyAlignment="1" applyProtection="1">
      <alignment horizontal="center"/>
    </xf>
    <xf numFmtId="1" fontId="2" fillId="5" borderId="16" xfId="0" applyNumberFormat="1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left"/>
      <protection locked="0"/>
    </xf>
    <xf numFmtId="0" fontId="3" fillId="2" borderId="28" xfId="0" applyFont="1" applyFill="1" applyBorder="1" applyAlignment="1" applyProtection="1">
      <alignment horizontal="center" vertical="center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2" fillId="2" borderId="31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center"/>
    </xf>
    <xf numFmtId="49" fontId="2" fillId="3" borderId="21" xfId="0" applyNumberFormat="1" applyFont="1" applyFill="1" applyBorder="1" applyAlignment="1" applyProtection="1">
      <alignment horizontal="left"/>
      <protection locked="0"/>
    </xf>
    <xf numFmtId="49" fontId="2" fillId="3" borderId="23" xfId="0" applyNumberFormat="1" applyFont="1" applyFill="1" applyBorder="1" applyAlignment="1" applyProtection="1">
      <alignment horizontal="left"/>
      <protection locked="0"/>
    </xf>
    <xf numFmtId="49" fontId="2" fillId="3" borderId="22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2" fillId="3" borderId="24" xfId="0" applyNumberFormat="1" applyFont="1" applyFill="1" applyBorder="1" applyAlignment="1" applyProtection="1">
      <alignment horizontal="left"/>
      <protection locked="0"/>
    </xf>
    <xf numFmtId="49" fontId="2" fillId="3" borderId="25" xfId="0" applyNumberFormat="1" applyFont="1" applyFill="1" applyBorder="1" applyAlignment="1" applyProtection="1">
      <alignment horizontal="left"/>
      <protection locked="0"/>
    </xf>
    <xf numFmtId="49" fontId="2" fillId="3" borderId="26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 indent="1"/>
    </xf>
    <xf numFmtId="0" fontId="2" fillId="0" borderId="0" xfId="0" applyFont="1" applyBorder="1" applyAlignment="1" applyProtection="1">
      <alignment horizontal="right" indent="1"/>
    </xf>
    <xf numFmtId="49" fontId="1" fillId="3" borderId="24" xfId="0" applyNumberFormat="1" applyFont="1" applyFill="1" applyBorder="1" applyAlignment="1" applyProtection="1">
      <alignment horizontal="left"/>
      <protection locked="0"/>
    </xf>
    <xf numFmtId="49" fontId="1" fillId="3" borderId="25" xfId="0" applyNumberFormat="1" applyFont="1" applyFill="1" applyBorder="1" applyAlignment="1" applyProtection="1">
      <alignment horizontal="left"/>
      <protection locked="0"/>
    </xf>
    <xf numFmtId="49" fontId="1" fillId="3" borderId="26" xfId="0" applyNumberFormat="1" applyFont="1" applyFill="1" applyBorder="1" applyAlignment="1" applyProtection="1">
      <alignment horizontal="left"/>
      <protection locked="0"/>
    </xf>
    <xf numFmtId="49" fontId="9" fillId="3" borderId="21" xfId="1" applyNumberFormat="1" applyFont="1" applyFill="1" applyBorder="1" applyAlignment="1" applyProtection="1">
      <alignment horizontal="left"/>
      <protection locked="0"/>
    </xf>
    <xf numFmtId="14" fontId="1" fillId="3" borderId="24" xfId="0" applyNumberFormat="1" applyFont="1" applyFill="1" applyBorder="1" applyAlignment="1" applyProtection="1">
      <alignment horizontal="left"/>
      <protection locked="0"/>
    </xf>
    <xf numFmtId="14" fontId="1" fillId="3" borderId="25" xfId="0" applyNumberFormat="1" applyFont="1" applyFill="1" applyBorder="1" applyAlignment="1" applyProtection="1">
      <alignment horizontal="left"/>
      <protection locked="0"/>
    </xf>
    <xf numFmtId="14" fontId="1" fillId="3" borderId="26" xfId="0" applyNumberFormat="1" applyFont="1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8">
    <dxf>
      <font>
        <color auto="1"/>
      </font>
      <fill>
        <patternFill patternType="none">
          <bgColor auto="1"/>
        </patternFill>
      </fill>
    </dxf>
    <dxf>
      <fill>
        <patternFill>
          <bgColor rgb="FFCC66FF"/>
        </patternFill>
      </fill>
    </dxf>
    <dxf>
      <font>
        <b/>
        <i val="0"/>
        <condense val="0"/>
        <extend val="0"/>
        <color auto="1"/>
      </font>
      <fill>
        <patternFill>
          <bgColor indexed="4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44</xdr:row>
      <xdr:rowOff>9525</xdr:rowOff>
    </xdr:from>
    <xdr:to>
      <xdr:col>12</xdr:col>
      <xdr:colOff>371475</xdr:colOff>
      <xdr:row>45</xdr:row>
      <xdr:rowOff>190500</xdr:rowOff>
    </xdr:to>
    <xdr:sp macro="" textlink="">
      <xdr:nvSpPr>
        <xdr:cNvPr id="6169" name="Line 210"/>
        <xdr:cNvSpPr>
          <a:spLocks noChangeShapeType="1"/>
        </xdr:cNvSpPr>
      </xdr:nvSpPr>
      <xdr:spPr bwMode="auto">
        <a:xfrm>
          <a:off x="5276850" y="7610475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190500</xdr:colOff>
      <xdr:row>0</xdr:row>
      <xdr:rowOff>0</xdr:rowOff>
    </xdr:from>
    <xdr:to>
      <xdr:col>14</xdr:col>
      <xdr:colOff>19050</xdr:colOff>
      <xdr:row>3</xdr:row>
      <xdr:rowOff>155987</xdr:rowOff>
    </xdr:to>
    <xdr:pic>
      <xdr:nvPicPr>
        <xdr:cNvPr id="3" name="picture" descr="http://www.sz.ch/pictures/SZ_GRO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0"/>
          <a:ext cx="1228725" cy="708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38"/>
  <sheetViews>
    <sheetView tabSelected="1" topLeftCell="A51" workbookViewId="0">
      <selection activeCell="A66" sqref="A66"/>
    </sheetView>
  </sheetViews>
  <sheetFormatPr baseColWidth="10" defaultRowHeight="12.75" x14ac:dyDescent="0.2"/>
  <cols>
    <col min="1" max="1" width="5.7109375" style="1" customWidth="1"/>
    <col min="2" max="2" width="11.42578125" style="1" customWidth="1"/>
    <col min="3" max="6" width="5.7109375" style="2" customWidth="1"/>
    <col min="7" max="8" width="5.7109375" style="1" customWidth="1"/>
    <col min="9" max="12" width="5.7109375" style="2" customWidth="1"/>
    <col min="13" max="13" width="10.7109375" style="1" customWidth="1"/>
    <col min="14" max="14" width="10.28515625" style="1" customWidth="1"/>
    <col min="15" max="15" width="4" style="1" customWidth="1"/>
    <col min="16" max="16384" width="11.42578125" style="1"/>
  </cols>
  <sheetData>
    <row r="2" spans="1:17" s="19" customFormat="1" ht="18" x14ac:dyDescent="0.25">
      <c r="A2" s="106" t="s">
        <v>25</v>
      </c>
      <c r="B2" s="32"/>
      <c r="C2" s="21"/>
      <c r="D2" s="21"/>
      <c r="E2" s="21"/>
      <c r="F2" s="21"/>
      <c r="G2" s="32"/>
      <c r="H2" s="32"/>
      <c r="I2" s="21"/>
      <c r="J2" s="21"/>
      <c r="K2" s="21"/>
      <c r="L2" s="21"/>
      <c r="M2" s="32"/>
      <c r="N2" s="100"/>
    </row>
    <row r="3" spans="1:17" s="19" customFormat="1" x14ac:dyDescent="0.2">
      <c r="A3" s="29" t="s">
        <v>51</v>
      </c>
      <c r="B3" s="32"/>
      <c r="C3" s="102"/>
      <c r="D3" s="102"/>
      <c r="E3" s="102"/>
      <c r="F3" s="102"/>
      <c r="G3" s="32"/>
      <c r="H3" s="150"/>
      <c r="I3" s="150"/>
      <c r="J3" s="150"/>
      <c r="K3" s="102"/>
      <c r="L3" s="102"/>
      <c r="M3" s="32"/>
      <c r="N3" s="105"/>
    </row>
    <row r="4" spans="1:17" s="19" customFormat="1" x14ac:dyDescent="0.2">
      <c r="A4" s="33"/>
      <c r="B4" s="34"/>
      <c r="C4" s="35"/>
      <c r="D4" s="35"/>
      <c r="E4" s="35"/>
      <c r="F4" s="35"/>
      <c r="G4" s="34"/>
      <c r="H4" s="103"/>
      <c r="I4" s="103"/>
      <c r="J4" s="103"/>
      <c r="K4" s="35"/>
      <c r="L4" s="35"/>
      <c r="M4" s="34"/>
      <c r="N4" s="36"/>
    </row>
    <row r="5" spans="1:17" ht="22.5" customHeight="1" x14ac:dyDescent="0.2">
      <c r="A5" s="13"/>
      <c r="B5" s="30"/>
      <c r="C5" s="41"/>
      <c r="D5" s="30"/>
      <c r="E5" s="30"/>
      <c r="F5" s="30"/>
      <c r="G5" s="30"/>
      <c r="H5" s="30"/>
      <c r="I5" s="30"/>
      <c r="J5" s="30"/>
      <c r="K5" s="41"/>
      <c r="L5" s="30"/>
      <c r="M5" s="30"/>
      <c r="N5" s="30"/>
    </row>
    <row r="6" spans="1:17" s="19" customFormat="1" x14ac:dyDescent="0.2">
      <c r="A6" s="29" t="s">
        <v>17</v>
      </c>
      <c r="C6" s="154"/>
      <c r="D6" s="155"/>
      <c r="E6" s="155"/>
      <c r="F6" s="155"/>
      <c r="G6" s="156"/>
      <c r="H6" s="41"/>
      <c r="I6" s="97"/>
      <c r="J6" s="97" t="s">
        <v>52</v>
      </c>
      <c r="K6" s="162"/>
      <c r="L6" s="163"/>
      <c r="M6" s="164"/>
      <c r="N6" s="41" t="str">
        <f>IF(K6=""," &lt;&lt;","")</f>
        <v xml:space="preserve"> &lt;&lt;</v>
      </c>
      <c r="Q6"/>
    </row>
    <row r="7" spans="1:17" s="19" customFormat="1" x14ac:dyDescent="0.2">
      <c r="A7" s="29" t="s">
        <v>0</v>
      </c>
      <c r="C7" s="151"/>
      <c r="D7" s="152"/>
      <c r="E7" s="152"/>
      <c r="F7" s="152"/>
      <c r="G7" s="153"/>
      <c r="H7" s="41"/>
      <c r="I7" s="97"/>
      <c r="J7" s="97" t="s">
        <v>53</v>
      </c>
      <c r="K7" s="157"/>
      <c r="L7" s="158"/>
      <c r="M7" s="159"/>
      <c r="N7" s="41"/>
    </row>
    <row r="8" spans="1:17" s="19" customFormat="1" x14ac:dyDescent="0.2">
      <c r="A8" s="19" t="s">
        <v>1</v>
      </c>
      <c r="C8" s="151"/>
      <c r="D8" s="152"/>
      <c r="E8" s="152"/>
      <c r="F8" s="152"/>
      <c r="G8" s="153"/>
      <c r="H8" s="41"/>
      <c r="I8" s="97"/>
      <c r="J8" s="97" t="s">
        <v>54</v>
      </c>
      <c r="K8" s="157"/>
      <c r="L8" s="158"/>
      <c r="M8" s="159"/>
      <c r="N8" s="41"/>
    </row>
    <row r="9" spans="1:17" s="19" customFormat="1" x14ac:dyDescent="0.2">
      <c r="A9" s="19" t="s">
        <v>2</v>
      </c>
      <c r="C9" s="165"/>
      <c r="D9" s="152"/>
      <c r="E9" s="152"/>
      <c r="F9" s="152"/>
      <c r="G9" s="153"/>
      <c r="I9" s="97"/>
      <c r="J9" s="97" t="s">
        <v>55</v>
      </c>
      <c r="K9" s="157"/>
      <c r="L9" s="158"/>
      <c r="M9" s="159"/>
      <c r="N9" s="41"/>
    </row>
    <row r="10" spans="1:17" s="19" customFormat="1" x14ac:dyDescent="0.2">
      <c r="C10" s="48"/>
      <c r="D10" s="48"/>
      <c r="E10" s="48"/>
      <c r="F10" s="48"/>
      <c r="G10" s="48"/>
      <c r="I10" s="97"/>
      <c r="J10" s="97" t="s">
        <v>56</v>
      </c>
      <c r="K10" s="157"/>
      <c r="L10" s="158"/>
      <c r="M10" s="159"/>
    </row>
    <row r="11" spans="1:17" s="19" customFormat="1" x14ac:dyDescent="0.2">
      <c r="A11" s="4" t="s">
        <v>59</v>
      </c>
      <c r="C11" s="154"/>
      <c r="D11" s="155"/>
      <c r="E11" s="155"/>
      <c r="F11" s="155"/>
      <c r="G11" s="156"/>
      <c r="H11" s="41"/>
      <c r="I11" s="160" t="s">
        <v>66</v>
      </c>
      <c r="J11" s="161"/>
      <c r="K11" s="157"/>
      <c r="L11" s="158"/>
      <c r="M11" s="159"/>
    </row>
    <row r="12" spans="1:17" s="19" customFormat="1" x14ac:dyDescent="0.2">
      <c r="A12" s="29" t="s">
        <v>46</v>
      </c>
      <c r="C12" s="151"/>
      <c r="D12" s="152"/>
      <c r="E12" s="152"/>
      <c r="F12" s="152"/>
      <c r="G12" s="153"/>
      <c r="H12" s="41"/>
      <c r="I12" s="97"/>
      <c r="J12" s="97" t="s">
        <v>18</v>
      </c>
      <c r="K12" s="166"/>
      <c r="L12" s="167"/>
      <c r="M12" s="168"/>
      <c r="N12" s="41" t="str">
        <f>IF(K12=""," &lt;&lt;","")</f>
        <v xml:space="preserve"> &lt;&lt;</v>
      </c>
    </row>
    <row r="13" spans="1:17" ht="21.75" customHeight="1" x14ac:dyDescent="0.2">
      <c r="B13" s="31"/>
      <c r="C13" s="7"/>
      <c r="D13" s="7"/>
      <c r="E13" s="7"/>
      <c r="F13" s="7"/>
      <c r="G13" s="7"/>
      <c r="H13" s="7"/>
      <c r="I13" s="7"/>
      <c r="J13" s="7"/>
      <c r="K13" s="42"/>
      <c r="L13" s="7"/>
    </row>
    <row r="14" spans="1:17" ht="20.25" customHeight="1" x14ac:dyDescent="0.2">
      <c r="B14" s="8"/>
      <c r="C14" s="169" t="s">
        <v>3</v>
      </c>
      <c r="D14" s="169"/>
      <c r="E14" s="169" t="s">
        <v>4</v>
      </c>
      <c r="F14" s="169"/>
      <c r="G14" s="169" t="s">
        <v>5</v>
      </c>
      <c r="H14" s="169"/>
      <c r="I14" s="169" t="s">
        <v>6</v>
      </c>
      <c r="J14" s="169"/>
      <c r="K14" s="169" t="s">
        <v>7</v>
      </c>
      <c r="L14" s="169"/>
      <c r="M14" s="9"/>
    </row>
    <row r="15" spans="1:17" ht="16.5" customHeight="1" x14ac:dyDescent="0.2">
      <c r="B15" s="10">
        <f>B16-45/60/24</f>
        <v>0.3125</v>
      </c>
      <c r="C15" s="170"/>
      <c r="D15" s="171"/>
      <c r="E15" s="170"/>
      <c r="F15" s="171"/>
      <c r="G15" s="170"/>
      <c r="H15" s="171"/>
      <c r="I15" s="170"/>
      <c r="J15" s="171"/>
      <c r="K15" s="170"/>
      <c r="L15" s="171"/>
      <c r="M15" s="11"/>
    </row>
    <row r="16" spans="1:17" ht="15" x14ac:dyDescent="0.2">
      <c r="A16" s="13"/>
      <c r="B16" s="12">
        <v>0.34375</v>
      </c>
      <c r="C16" s="110"/>
      <c r="D16" s="45"/>
      <c r="E16" s="110"/>
      <c r="F16" s="45"/>
      <c r="G16" s="110"/>
      <c r="H16" s="45"/>
      <c r="I16" s="44"/>
      <c r="J16" s="45"/>
      <c r="K16" s="110"/>
      <c r="L16" s="45"/>
      <c r="M16" s="145">
        <v>45</v>
      </c>
      <c r="N16" s="13"/>
    </row>
    <row r="17" spans="1:14" x14ac:dyDescent="0.2">
      <c r="A17" s="14"/>
      <c r="B17" s="10"/>
      <c r="C17" s="146"/>
      <c r="D17" s="147"/>
      <c r="E17" s="146"/>
      <c r="F17" s="147"/>
      <c r="G17" s="146"/>
      <c r="H17" s="147"/>
      <c r="I17" s="146"/>
      <c r="J17" s="147"/>
      <c r="K17" s="146"/>
      <c r="L17" s="147"/>
      <c r="M17" s="145"/>
      <c r="N17" s="14"/>
    </row>
    <row r="18" spans="1:14" ht="15" x14ac:dyDescent="0.2">
      <c r="A18" s="13"/>
      <c r="B18" s="10">
        <f>B16+45/60/24</f>
        <v>0.375</v>
      </c>
      <c r="C18" s="110"/>
      <c r="D18" s="45"/>
      <c r="E18" s="44"/>
      <c r="F18" s="45"/>
      <c r="G18" s="44"/>
      <c r="H18" s="45"/>
      <c r="I18" s="44"/>
      <c r="J18" s="45"/>
      <c r="K18" s="44"/>
      <c r="L18" s="45"/>
      <c r="M18" s="145">
        <v>45</v>
      </c>
      <c r="N18" s="13"/>
    </row>
    <row r="19" spans="1:14" x14ac:dyDescent="0.2">
      <c r="B19" s="10"/>
      <c r="C19" s="148"/>
      <c r="D19" s="147"/>
      <c r="E19" s="146"/>
      <c r="F19" s="147"/>
      <c r="G19" s="146"/>
      <c r="H19" s="147"/>
      <c r="I19" s="146"/>
      <c r="J19" s="147"/>
      <c r="K19" s="146"/>
      <c r="L19" s="147"/>
      <c r="M19" s="145"/>
    </row>
    <row r="20" spans="1:14" x14ac:dyDescent="0.2">
      <c r="B20" s="10">
        <f>B18+45/60/24</f>
        <v>0.40625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49">
        <v>20</v>
      </c>
      <c r="N20" s="46"/>
    </row>
    <row r="21" spans="1:14" ht="15" x14ac:dyDescent="0.2">
      <c r="A21" s="13"/>
      <c r="B21" s="10">
        <f>B20+M20/60/24</f>
        <v>0.4201388888888889</v>
      </c>
      <c r="C21" s="44"/>
      <c r="D21" s="45"/>
      <c r="E21" s="110"/>
      <c r="F21" s="45"/>
      <c r="G21" s="44"/>
      <c r="H21" s="45"/>
      <c r="I21" s="110"/>
      <c r="J21" s="45"/>
      <c r="K21" s="44"/>
      <c r="L21" s="45"/>
      <c r="M21" s="145">
        <v>45</v>
      </c>
      <c r="N21" s="13"/>
    </row>
    <row r="22" spans="1:14" x14ac:dyDescent="0.2">
      <c r="B22" s="10"/>
      <c r="C22" s="146"/>
      <c r="D22" s="147"/>
      <c r="E22" s="148"/>
      <c r="F22" s="147"/>
      <c r="G22" s="146"/>
      <c r="H22" s="147"/>
      <c r="I22" s="146"/>
      <c r="J22" s="147"/>
      <c r="K22" s="146"/>
      <c r="L22" s="147"/>
      <c r="M22" s="145"/>
    </row>
    <row r="23" spans="1:14" ht="15" x14ac:dyDescent="0.2">
      <c r="A23" s="13"/>
      <c r="B23" s="10">
        <f>B21+45/60/24</f>
        <v>0.4513888888888889</v>
      </c>
      <c r="C23" s="44"/>
      <c r="D23" s="45"/>
      <c r="E23" s="44"/>
      <c r="F23" s="45"/>
      <c r="G23" s="44"/>
      <c r="H23" s="45"/>
      <c r="I23" s="44"/>
      <c r="J23" s="45"/>
      <c r="K23" s="44"/>
      <c r="L23" s="45"/>
      <c r="M23" s="145">
        <v>45</v>
      </c>
      <c r="N23" s="13"/>
    </row>
    <row r="24" spans="1:14" x14ac:dyDescent="0.2">
      <c r="B24" s="10"/>
      <c r="C24" s="148"/>
      <c r="D24" s="147"/>
      <c r="E24" s="148"/>
      <c r="F24" s="147"/>
      <c r="G24" s="146"/>
      <c r="H24" s="147"/>
      <c r="I24" s="146"/>
      <c r="J24" s="147"/>
      <c r="K24" s="146"/>
      <c r="L24" s="147"/>
      <c r="M24" s="145"/>
    </row>
    <row r="25" spans="1:14" ht="20.25" customHeight="1" x14ac:dyDescent="0.2">
      <c r="B25" s="10">
        <f>B23+45/60/24</f>
        <v>0.4826388888888889</v>
      </c>
      <c r="C25" s="119"/>
      <c r="D25" s="119"/>
      <c r="E25" s="120"/>
      <c r="F25" s="120"/>
      <c r="G25" s="149"/>
      <c r="H25" s="149"/>
      <c r="I25" s="120"/>
      <c r="J25" s="120"/>
      <c r="K25" s="120"/>
      <c r="L25" s="120"/>
      <c r="M25" s="16"/>
    </row>
    <row r="26" spans="1:14" ht="15" x14ac:dyDescent="0.2">
      <c r="A26" s="13"/>
      <c r="B26" s="12">
        <v>0.5625</v>
      </c>
      <c r="C26" s="44"/>
      <c r="D26" s="45"/>
      <c r="E26" s="44"/>
      <c r="F26" s="45"/>
      <c r="G26" s="122"/>
      <c r="H26" s="123"/>
      <c r="I26" s="110"/>
      <c r="J26" s="45"/>
      <c r="K26" s="110"/>
      <c r="L26" s="45"/>
      <c r="M26" s="145">
        <v>45</v>
      </c>
      <c r="N26" s="13"/>
    </row>
    <row r="27" spans="1:14" x14ac:dyDescent="0.2">
      <c r="B27" s="10"/>
      <c r="C27" s="146"/>
      <c r="D27" s="147"/>
      <c r="E27" s="146"/>
      <c r="F27" s="147"/>
      <c r="G27" s="122"/>
      <c r="H27" s="123"/>
      <c r="I27" s="146"/>
      <c r="J27" s="147"/>
      <c r="K27" s="146"/>
      <c r="L27" s="147"/>
      <c r="M27" s="145"/>
    </row>
    <row r="28" spans="1:14" ht="15" x14ac:dyDescent="0.2">
      <c r="A28" s="13"/>
      <c r="B28" s="10">
        <f>B26+45/60/24</f>
        <v>0.59375</v>
      </c>
      <c r="C28" s="44"/>
      <c r="D28" s="45"/>
      <c r="E28" s="44"/>
      <c r="F28" s="45"/>
      <c r="G28" s="122"/>
      <c r="H28" s="123"/>
      <c r="I28" s="110"/>
      <c r="J28" s="45"/>
      <c r="K28" s="110"/>
      <c r="L28" s="45"/>
      <c r="M28" s="145">
        <v>45</v>
      </c>
      <c r="N28" s="13"/>
    </row>
    <row r="29" spans="1:14" x14ac:dyDescent="0.2">
      <c r="B29" s="10"/>
      <c r="C29" s="146"/>
      <c r="D29" s="147"/>
      <c r="E29" s="146"/>
      <c r="F29" s="147"/>
      <c r="G29" s="122"/>
      <c r="H29" s="123"/>
      <c r="I29" s="146"/>
      <c r="J29" s="147"/>
      <c r="K29" s="146"/>
      <c r="L29" s="147"/>
      <c r="M29" s="145"/>
    </row>
    <row r="30" spans="1:14" x14ac:dyDescent="0.2">
      <c r="B30" s="10">
        <f>B28+45/60/24</f>
        <v>0.625</v>
      </c>
      <c r="C30" s="118"/>
      <c r="D30" s="118"/>
      <c r="E30" s="118"/>
      <c r="F30" s="118"/>
      <c r="G30" s="124"/>
      <c r="H30" s="124"/>
      <c r="I30" s="118"/>
      <c r="J30" s="118"/>
      <c r="K30" s="118"/>
      <c r="L30" s="118"/>
      <c r="M30" s="15">
        <v>15</v>
      </c>
    </row>
    <row r="31" spans="1:14" ht="15" x14ac:dyDescent="0.2">
      <c r="A31" s="13"/>
      <c r="B31" s="10">
        <f>B30+M30/60/24</f>
        <v>0.63541666666666663</v>
      </c>
      <c r="C31" s="44"/>
      <c r="D31" s="45"/>
      <c r="E31" s="44"/>
      <c r="F31" s="45"/>
      <c r="G31" s="122"/>
      <c r="H31" s="123"/>
      <c r="I31" s="44"/>
      <c r="J31" s="45"/>
      <c r="K31" s="44"/>
      <c r="L31" s="45"/>
      <c r="M31" s="145">
        <v>45</v>
      </c>
      <c r="N31" s="13"/>
    </row>
    <row r="32" spans="1:14" x14ac:dyDescent="0.2">
      <c r="B32" s="10"/>
      <c r="C32" s="146"/>
      <c r="D32" s="147"/>
      <c r="E32" s="146"/>
      <c r="F32" s="147"/>
      <c r="G32" s="122"/>
      <c r="H32" s="123"/>
      <c r="I32" s="146"/>
      <c r="J32" s="147"/>
      <c r="K32" s="146"/>
      <c r="L32" s="147"/>
      <c r="M32" s="145"/>
    </row>
    <row r="33" spans="1:14" ht="20.25" customHeight="1" x14ac:dyDescent="0.2">
      <c r="B33" s="39">
        <f>B31+M31/60/24</f>
        <v>0.66666666666666663</v>
      </c>
      <c r="C33" s="121"/>
      <c r="D33" s="121"/>
      <c r="E33" s="121"/>
      <c r="F33" s="121"/>
      <c r="G33" s="125"/>
      <c r="H33" s="125"/>
      <c r="I33" s="121"/>
      <c r="J33" s="121"/>
      <c r="K33" s="121"/>
      <c r="L33" s="121"/>
      <c r="M33" s="40"/>
    </row>
    <row r="34" spans="1:14" x14ac:dyDescent="0.2">
      <c r="C34" s="17"/>
      <c r="M34" s="18"/>
    </row>
    <row r="35" spans="1:14" x14ac:dyDescent="0.2">
      <c r="C35" s="17"/>
      <c r="M35" s="18"/>
    </row>
    <row r="36" spans="1:14" ht="15.75" x14ac:dyDescent="0.25">
      <c r="A36" s="37" t="s">
        <v>26</v>
      </c>
      <c r="B36" s="31"/>
      <c r="C36" s="31"/>
      <c r="D36" s="19"/>
      <c r="F36" s="28"/>
      <c r="G36" s="19"/>
      <c r="H36" s="19"/>
      <c r="I36" s="5"/>
      <c r="J36" s="5"/>
      <c r="K36" s="5"/>
      <c r="L36" s="5"/>
      <c r="M36" s="19"/>
      <c r="N36" s="20"/>
    </row>
    <row r="37" spans="1:14" ht="6.75" customHeight="1" x14ac:dyDescent="0.25">
      <c r="A37" s="37"/>
      <c r="B37" s="31"/>
      <c r="C37" s="31"/>
      <c r="D37" s="19"/>
      <c r="E37" s="27"/>
      <c r="F37" s="28"/>
      <c r="G37" s="19"/>
      <c r="H37" s="19"/>
      <c r="I37" s="5"/>
      <c r="J37" s="5"/>
      <c r="K37" s="5"/>
      <c r="L37" s="5"/>
      <c r="M37" s="19"/>
      <c r="N37" s="20"/>
    </row>
    <row r="38" spans="1:14" x14ac:dyDescent="0.2">
      <c r="C38" s="113" t="s">
        <v>8</v>
      </c>
      <c r="D38" s="113"/>
      <c r="E38" s="113" t="s">
        <v>9</v>
      </c>
      <c r="F38" s="113"/>
      <c r="G38" s="113" t="s">
        <v>10</v>
      </c>
      <c r="H38" s="113"/>
      <c r="I38" s="113" t="s">
        <v>11</v>
      </c>
      <c r="J38" s="113"/>
      <c r="K38" s="113" t="s">
        <v>12</v>
      </c>
      <c r="L38" s="113"/>
      <c r="M38" s="5" t="s">
        <v>16</v>
      </c>
      <c r="N38" s="22"/>
    </row>
    <row r="39" spans="1:14" x14ac:dyDescent="0.2">
      <c r="A39" s="94" t="s">
        <v>13</v>
      </c>
      <c r="C39" s="139">
        <f>C90</f>
        <v>0</v>
      </c>
      <c r="D39" s="139"/>
      <c r="E39" s="139">
        <f>E90</f>
        <v>0</v>
      </c>
      <c r="F39" s="139"/>
      <c r="G39" s="139">
        <f>G90</f>
        <v>0</v>
      </c>
      <c r="H39" s="139"/>
      <c r="I39" s="139">
        <f>I90</f>
        <v>0</v>
      </c>
      <c r="J39" s="139"/>
      <c r="K39" s="139">
        <f>K90</f>
        <v>0</v>
      </c>
      <c r="L39" s="139"/>
      <c r="M39" s="95">
        <f>SUM(C39:K39)</f>
        <v>0</v>
      </c>
      <c r="N39" s="2"/>
    </row>
    <row r="40" spans="1:14" x14ac:dyDescent="0.2">
      <c r="A40" s="94" t="s">
        <v>14</v>
      </c>
      <c r="C40" s="134">
        <f>C99</f>
        <v>0</v>
      </c>
      <c r="D40" s="134"/>
      <c r="E40" s="134">
        <f>E99</f>
        <v>0</v>
      </c>
      <c r="F40" s="134"/>
      <c r="G40" s="134">
        <f>G99</f>
        <v>0</v>
      </c>
      <c r="H40" s="134"/>
      <c r="I40" s="134">
        <f>I99</f>
        <v>0</v>
      </c>
      <c r="J40" s="134"/>
      <c r="K40" s="134">
        <f>K99</f>
        <v>0</v>
      </c>
      <c r="L40" s="134"/>
      <c r="M40" s="95">
        <f>SUM(C40:K40)</f>
        <v>0</v>
      </c>
      <c r="N40" s="2"/>
    </row>
    <row r="41" spans="1:14" x14ac:dyDescent="0.2">
      <c r="A41" s="94" t="s">
        <v>15</v>
      </c>
      <c r="C41" s="126">
        <f>C108</f>
        <v>0</v>
      </c>
      <c r="D41" s="126"/>
      <c r="E41" s="126">
        <f>E108</f>
        <v>0</v>
      </c>
      <c r="F41" s="126"/>
      <c r="G41" s="126">
        <f>G108</f>
        <v>0</v>
      </c>
      <c r="H41" s="126"/>
      <c r="I41" s="126">
        <f>I108</f>
        <v>0</v>
      </c>
      <c r="J41" s="126"/>
      <c r="K41" s="126">
        <f>K108</f>
        <v>0</v>
      </c>
      <c r="L41" s="126"/>
      <c r="M41" s="95">
        <f>SUM(C41:K41)</f>
        <v>0</v>
      </c>
      <c r="N41" s="2"/>
    </row>
    <row r="42" spans="1:14" x14ac:dyDescent="0.2">
      <c r="A42" s="94" t="s">
        <v>24</v>
      </c>
      <c r="C42" s="139">
        <f>C117</f>
        <v>0</v>
      </c>
      <c r="D42" s="139"/>
      <c r="E42" s="139">
        <f>E117</f>
        <v>0</v>
      </c>
      <c r="F42" s="139"/>
      <c r="G42" s="139">
        <f>G117</f>
        <v>0</v>
      </c>
      <c r="H42" s="139"/>
      <c r="I42" s="139">
        <f>I117</f>
        <v>0</v>
      </c>
      <c r="J42" s="139"/>
      <c r="K42" s="139">
        <f>K117</f>
        <v>0</v>
      </c>
      <c r="L42" s="139"/>
      <c r="M42" s="95">
        <f>SUM(C42:K42)</f>
        <v>0</v>
      </c>
      <c r="N42" s="2"/>
    </row>
    <row r="43" spans="1:14" x14ac:dyDescent="0.2">
      <c r="A43" s="94" t="s">
        <v>47</v>
      </c>
      <c r="B43" s="6"/>
      <c r="C43" s="141">
        <f>C132</f>
        <v>0</v>
      </c>
      <c r="D43" s="141"/>
      <c r="E43" s="141">
        <f>E132</f>
        <v>0</v>
      </c>
      <c r="F43" s="141"/>
      <c r="G43" s="141">
        <f>G132</f>
        <v>0</v>
      </c>
      <c r="H43" s="141"/>
      <c r="I43" s="141">
        <f>I132</f>
        <v>0</v>
      </c>
      <c r="J43" s="141"/>
      <c r="K43" s="141">
        <f>K132</f>
        <v>0</v>
      </c>
      <c r="L43" s="141"/>
      <c r="M43" s="95">
        <f>SUM(C43:L43)</f>
        <v>0</v>
      </c>
      <c r="N43" s="2"/>
    </row>
    <row r="44" spans="1:14" x14ac:dyDescent="0.2">
      <c r="A44" s="62"/>
      <c r="B44" s="101" t="s">
        <v>65</v>
      </c>
      <c r="C44" s="7"/>
    </row>
    <row r="45" spans="1:14" ht="14.25" customHeight="1" x14ac:dyDescent="0.2">
      <c r="A45" s="4"/>
      <c r="C45" s="7"/>
    </row>
    <row r="46" spans="1:14" ht="15.75" x14ac:dyDescent="0.25">
      <c r="A46" s="37" t="s">
        <v>57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4" ht="6.75" customHeight="1" x14ac:dyDescent="0.25">
      <c r="A47" s="37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4" x14ac:dyDescent="0.2">
      <c r="C48" s="113" t="s">
        <v>8</v>
      </c>
      <c r="D48" s="113"/>
      <c r="E48" s="113" t="s">
        <v>9</v>
      </c>
      <c r="F48" s="113"/>
      <c r="G48" s="113" t="s">
        <v>10</v>
      </c>
      <c r="H48" s="113"/>
      <c r="I48" s="113" t="s">
        <v>11</v>
      </c>
      <c r="J48" s="113"/>
      <c r="K48" s="113" t="s">
        <v>12</v>
      </c>
      <c r="L48" s="113"/>
      <c r="M48" s="5" t="s">
        <v>16</v>
      </c>
      <c r="N48" s="22"/>
    </row>
    <row r="49" spans="1:14" x14ac:dyDescent="0.2">
      <c r="A49" s="14" t="s">
        <v>33</v>
      </c>
      <c r="B49" s="2"/>
      <c r="C49" s="140">
        <f>SUM(C39:C43)</f>
        <v>0</v>
      </c>
      <c r="D49" s="140"/>
      <c r="E49" s="140">
        <f>SUM(E39:E43)</f>
        <v>0</v>
      </c>
      <c r="F49" s="140"/>
      <c r="G49" s="140">
        <f>SUM(G39:G43)</f>
        <v>0</v>
      </c>
      <c r="H49" s="140"/>
      <c r="I49" s="140">
        <f>SUM(I39:I43)</f>
        <v>0</v>
      </c>
      <c r="J49" s="140"/>
      <c r="K49" s="140">
        <f>SUM(K39:K43)</f>
        <v>0</v>
      </c>
      <c r="L49" s="140"/>
      <c r="M49" s="99">
        <f>SUM(M39:M43)</f>
        <v>0</v>
      </c>
    </row>
    <row r="50" spans="1:14" ht="18" customHeight="1" x14ac:dyDescent="0.2">
      <c r="A50" s="6" t="s">
        <v>45</v>
      </c>
      <c r="B50" s="50"/>
      <c r="C50" s="6"/>
      <c r="D50" s="50"/>
      <c r="E50" s="133" t="s">
        <v>27</v>
      </c>
      <c r="F50" s="133"/>
      <c r="G50" s="142" t="s">
        <v>28</v>
      </c>
      <c r="H50" s="142"/>
      <c r="I50" s="142"/>
      <c r="J50" s="142"/>
      <c r="K50" s="142"/>
      <c r="L50" s="142"/>
      <c r="M50" s="50"/>
      <c r="N50" s="6"/>
    </row>
    <row r="51" spans="1:14" x14ac:dyDescent="0.2">
      <c r="A51" s="6" t="s">
        <v>32</v>
      </c>
      <c r="B51" s="50"/>
      <c r="C51" s="1"/>
      <c r="E51" s="128" t="s">
        <v>29</v>
      </c>
      <c r="F51" s="129"/>
      <c r="G51" s="130"/>
      <c r="H51" s="131"/>
      <c r="I51" s="131"/>
      <c r="J51" s="131"/>
      <c r="K51" s="131"/>
      <c r="L51" s="132"/>
      <c r="M51" s="51"/>
      <c r="N51" s="96" t="s">
        <v>43</v>
      </c>
    </row>
    <row r="52" spans="1:14" x14ac:dyDescent="0.2">
      <c r="A52" s="6" t="s">
        <v>42</v>
      </c>
      <c r="B52" s="50"/>
      <c r="C52" s="1"/>
      <c r="E52" s="128" t="s">
        <v>30</v>
      </c>
      <c r="F52" s="129"/>
      <c r="G52" s="130"/>
      <c r="H52" s="131"/>
      <c r="I52" s="131"/>
      <c r="J52" s="131"/>
      <c r="K52" s="131"/>
      <c r="L52" s="132"/>
      <c r="M52" s="52"/>
      <c r="N52" s="96" t="s">
        <v>43</v>
      </c>
    </row>
    <row r="53" spans="1:14" x14ac:dyDescent="0.2">
      <c r="A53" s="6"/>
      <c r="B53" s="50"/>
      <c r="C53" s="1"/>
      <c r="E53" s="128" t="s">
        <v>31</v>
      </c>
      <c r="F53" s="129"/>
      <c r="G53" s="130"/>
      <c r="H53" s="131"/>
      <c r="I53" s="131"/>
      <c r="J53" s="131"/>
      <c r="K53" s="131"/>
      <c r="L53" s="132"/>
      <c r="M53" s="52"/>
      <c r="N53" s="96" t="s">
        <v>43</v>
      </c>
    </row>
    <row r="54" spans="1:14" x14ac:dyDescent="0.2">
      <c r="A54" s="6"/>
      <c r="B54" s="6"/>
      <c r="C54" s="1"/>
      <c r="E54" s="128" t="s">
        <v>68</v>
      </c>
      <c r="F54" s="129"/>
      <c r="G54" s="136"/>
      <c r="H54" s="131"/>
      <c r="I54" s="131"/>
      <c r="J54" s="131"/>
      <c r="K54" s="131"/>
      <c r="L54" s="132"/>
      <c r="M54" s="52"/>
      <c r="N54" s="96" t="s">
        <v>43</v>
      </c>
    </row>
    <row r="55" spans="1:14" ht="15.95" customHeight="1" x14ac:dyDescent="0.2">
      <c r="A55" s="6"/>
      <c r="B55" s="50"/>
      <c r="C55" s="1"/>
      <c r="G55" s="24"/>
      <c r="H55" s="17"/>
      <c r="I55" s="17"/>
      <c r="J55" s="17"/>
      <c r="K55" s="143" t="s">
        <v>58</v>
      </c>
      <c r="L55" s="143"/>
      <c r="M55" s="99">
        <f>SUM(M49:M54)</f>
        <v>0</v>
      </c>
      <c r="N55" s="55" t="str">
        <f>IF(K6="","SJ-Geb",IF(K12="","SJ-Geb",IF(F71&gt;=0,"AE 3",IF(F70&gt;=0,"AE 2",""))))</f>
        <v>SJ-Geb</v>
      </c>
    </row>
    <row r="56" spans="1:14" ht="17.25" customHeight="1" x14ac:dyDescent="0.2">
      <c r="A56" s="6" t="s">
        <v>44</v>
      </c>
      <c r="B56" s="50"/>
      <c r="C56" s="1"/>
      <c r="G56" s="24"/>
      <c r="H56" s="17"/>
      <c r="I56" s="17"/>
      <c r="J56" s="17"/>
      <c r="K56" s="17"/>
      <c r="L56" s="17"/>
      <c r="M56" s="38"/>
      <c r="N56" s="47"/>
    </row>
    <row r="57" spans="1:14" x14ac:dyDescent="0.2">
      <c r="A57" s="6" t="s">
        <v>36</v>
      </c>
      <c r="B57" s="50"/>
      <c r="C57" s="1"/>
      <c r="E57" s="128" t="s">
        <v>35</v>
      </c>
      <c r="F57" s="129"/>
      <c r="G57" s="144"/>
      <c r="H57" s="137"/>
      <c r="I57" s="137"/>
      <c r="J57" s="137"/>
      <c r="K57" s="137"/>
      <c r="L57" s="138"/>
      <c r="M57" s="43"/>
      <c r="N57" s="47"/>
    </row>
    <row r="58" spans="1:14" x14ac:dyDescent="0.2">
      <c r="A58" s="6" t="s">
        <v>49</v>
      </c>
      <c r="B58" s="50"/>
      <c r="C58" s="1"/>
      <c r="E58" s="135" t="s">
        <v>50</v>
      </c>
      <c r="F58" s="129"/>
      <c r="G58" s="130"/>
      <c r="H58" s="131"/>
      <c r="I58" s="131"/>
      <c r="J58" s="131"/>
      <c r="K58" s="131"/>
      <c r="L58" s="132"/>
      <c r="M58" s="51"/>
    </row>
    <row r="59" spans="1:14" x14ac:dyDescent="0.2">
      <c r="A59" s="6" t="s">
        <v>37</v>
      </c>
      <c r="B59" s="50"/>
      <c r="C59" s="98"/>
      <c r="E59" s="135" t="s">
        <v>34</v>
      </c>
      <c r="F59" s="129"/>
      <c r="G59" s="136"/>
      <c r="H59" s="137"/>
      <c r="I59" s="137"/>
      <c r="J59" s="137"/>
      <c r="K59" s="137"/>
      <c r="L59" s="138"/>
      <c r="M59" s="43"/>
    </row>
    <row r="60" spans="1:14" x14ac:dyDescent="0.2">
      <c r="B60" s="2"/>
      <c r="C60" s="1"/>
      <c r="F60" s="41"/>
      <c r="G60" s="24"/>
      <c r="H60" s="17"/>
      <c r="I60" s="17"/>
      <c r="J60" s="17"/>
      <c r="K60" s="17"/>
      <c r="M60" s="38"/>
    </row>
    <row r="61" spans="1:14" ht="33" customHeight="1" x14ac:dyDescent="0.2">
      <c r="A61" s="114" t="s">
        <v>61</v>
      </c>
      <c r="B61" s="114"/>
      <c r="C61" s="115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54"/>
    </row>
    <row r="62" spans="1:14" ht="22.5" customHeight="1" x14ac:dyDescent="0.2">
      <c r="A62" s="1" t="s">
        <v>19</v>
      </c>
      <c r="B62" s="2"/>
      <c r="C62" s="1"/>
      <c r="E62" s="1"/>
      <c r="F62" s="41"/>
      <c r="I62" s="109" t="s">
        <v>67</v>
      </c>
      <c r="K62" s="1"/>
      <c r="L62" s="1"/>
    </row>
    <row r="63" spans="1:14" x14ac:dyDescent="0.2">
      <c r="B63" s="2"/>
      <c r="C63" s="1"/>
      <c r="E63" s="1"/>
      <c r="F63" s="41"/>
      <c r="I63" s="3"/>
      <c r="K63" s="1"/>
      <c r="L63" s="1"/>
    </row>
    <row r="64" spans="1:14" x14ac:dyDescent="0.2">
      <c r="A64" s="25"/>
      <c r="B64" s="26"/>
      <c r="C64" s="25"/>
      <c r="D64" s="26"/>
      <c r="E64" s="25"/>
      <c r="H64" s="53"/>
      <c r="I64" s="26"/>
      <c r="J64" s="104"/>
      <c r="K64" s="25"/>
      <c r="L64" s="25"/>
      <c r="M64" s="25"/>
      <c r="N64" s="54"/>
    </row>
    <row r="65" spans="1:14" ht="8.25" customHeight="1" x14ac:dyDescent="0.2">
      <c r="A65" s="24"/>
      <c r="B65" s="17"/>
      <c r="C65" s="17"/>
      <c r="D65" s="17"/>
      <c r="E65" s="24"/>
      <c r="F65" s="42"/>
      <c r="G65" s="24"/>
      <c r="H65" s="53"/>
      <c r="I65" s="17"/>
      <c r="J65" s="17"/>
      <c r="K65" s="24"/>
      <c r="L65" s="17"/>
      <c r="M65" s="17"/>
      <c r="N65" s="54"/>
    </row>
    <row r="66" spans="1:14" x14ac:dyDescent="0.2">
      <c r="A66" s="111" t="s">
        <v>69</v>
      </c>
      <c r="B66" s="24"/>
      <c r="C66" s="17"/>
      <c r="D66" s="24"/>
      <c r="E66" s="1"/>
      <c r="I66" s="17"/>
      <c r="J66" s="24"/>
      <c r="K66" s="24"/>
      <c r="L66" s="24"/>
      <c r="M66" s="112" t="s">
        <v>62</v>
      </c>
    </row>
    <row r="67" spans="1:14" x14ac:dyDescent="0.2">
      <c r="D67" s="1"/>
      <c r="E67" s="1"/>
      <c r="J67" s="1"/>
      <c r="K67" s="1"/>
      <c r="L67" s="1"/>
    </row>
    <row r="68" spans="1:14" hidden="1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hidden="1" x14ac:dyDescent="0.2">
      <c r="A69" s="56"/>
      <c r="B69" s="57" t="str">
        <f>LEFT(K6,4)</f>
        <v/>
      </c>
      <c r="C69" s="56" t="s">
        <v>38</v>
      </c>
      <c r="D69" s="56"/>
      <c r="E69" s="56"/>
      <c r="F69" s="58" t="s">
        <v>39</v>
      </c>
      <c r="G69" s="56"/>
      <c r="H69" s="83" t="s">
        <v>40</v>
      </c>
      <c r="I69" s="56"/>
      <c r="J69" s="56" t="s">
        <v>41</v>
      </c>
      <c r="K69" s="56"/>
      <c r="L69" s="56"/>
      <c r="M69" s="56"/>
      <c r="N69" s="56"/>
    </row>
    <row r="70" spans="1:14" hidden="1" x14ac:dyDescent="0.2">
      <c r="A70" s="59">
        <v>55</v>
      </c>
      <c r="B70" s="57" t="e">
        <f>B69-54</f>
        <v>#VALUE!</v>
      </c>
      <c r="C70" s="60" t="e">
        <f>"31.07."&amp;B70</f>
        <v>#VALUE!</v>
      </c>
      <c r="D70" s="59"/>
      <c r="E70" s="56"/>
      <c r="F70" s="61" t="e">
        <f>C70-K12</f>
        <v>#VALUE!</v>
      </c>
      <c r="G70" s="56"/>
      <c r="H70" s="83">
        <v>2</v>
      </c>
      <c r="I70" s="56"/>
      <c r="J70" s="6" t="s">
        <v>63</v>
      </c>
      <c r="K70" s="56"/>
      <c r="L70" s="56"/>
      <c r="M70" s="56"/>
      <c r="N70" s="56"/>
    </row>
    <row r="71" spans="1:14" hidden="1" x14ac:dyDescent="0.2">
      <c r="A71" s="59">
        <v>60</v>
      </c>
      <c r="B71" s="57" t="e">
        <f>B69-59</f>
        <v>#VALUE!</v>
      </c>
      <c r="C71" s="60" t="e">
        <f>"31.07."&amp;B71</f>
        <v>#VALUE!</v>
      </c>
      <c r="D71" s="59"/>
      <c r="E71" s="56"/>
      <c r="F71" s="61" t="e">
        <f>C71-K12</f>
        <v>#VALUE!</v>
      </c>
      <c r="G71" s="56"/>
      <c r="H71" s="83">
        <v>3</v>
      </c>
      <c r="I71" s="56"/>
      <c r="J71" s="6" t="s">
        <v>64</v>
      </c>
      <c r="K71" s="56"/>
      <c r="L71" s="56"/>
      <c r="M71" s="56"/>
      <c r="N71" s="56"/>
    </row>
    <row r="72" spans="1:14" hidden="1" x14ac:dyDescent="0.2">
      <c r="A72" s="56"/>
      <c r="B72" s="56"/>
      <c r="C72" s="59"/>
      <c r="D72" s="59"/>
      <c r="E72" s="59"/>
      <c r="F72" s="59"/>
      <c r="G72" s="56"/>
      <c r="H72" s="56"/>
      <c r="I72" s="59"/>
      <c r="J72" s="59"/>
      <c r="K72" s="59"/>
      <c r="L72" s="59"/>
      <c r="M72" s="56"/>
      <c r="N72" s="56"/>
    </row>
    <row r="73" spans="1:14" hidden="1" x14ac:dyDescent="0.2">
      <c r="A73" s="56"/>
      <c r="B73" s="74" t="s">
        <v>21</v>
      </c>
      <c r="C73" s="127" t="s">
        <v>8</v>
      </c>
      <c r="D73" s="127"/>
      <c r="E73" s="127" t="s">
        <v>9</v>
      </c>
      <c r="F73" s="127"/>
      <c r="G73" s="127" t="s">
        <v>10</v>
      </c>
      <c r="H73" s="127"/>
      <c r="I73" s="127" t="s">
        <v>11</v>
      </c>
      <c r="J73" s="127"/>
      <c r="K73" s="127" t="s">
        <v>12</v>
      </c>
      <c r="L73" s="127"/>
      <c r="M73" s="56"/>
      <c r="N73" s="56"/>
    </row>
    <row r="74" spans="1:14" hidden="1" x14ac:dyDescent="0.2">
      <c r="A74" s="56"/>
      <c r="B74" s="74">
        <v>13</v>
      </c>
      <c r="C74" s="74" t="str">
        <f>LEFT(C15,2)</f>
        <v/>
      </c>
      <c r="D74" s="74"/>
      <c r="E74" s="74" t="str">
        <f>LEFT(E15,2)</f>
        <v/>
      </c>
      <c r="F74" s="74"/>
      <c r="G74" s="74" t="str">
        <f>LEFT(G15,2)</f>
        <v/>
      </c>
      <c r="H74" s="74"/>
      <c r="I74" s="74" t="str">
        <f>LEFT(I15,2)</f>
        <v/>
      </c>
      <c r="J74" s="74"/>
      <c r="K74" s="74" t="str">
        <f>LEFT(K15,2)</f>
        <v/>
      </c>
      <c r="L74" s="74"/>
      <c r="M74" s="56"/>
      <c r="N74" s="56"/>
    </row>
    <row r="75" spans="1:14" hidden="1" x14ac:dyDescent="0.2">
      <c r="A75" s="56"/>
      <c r="B75" s="74">
        <v>14</v>
      </c>
      <c r="C75" s="84" t="str">
        <f>LEFT(C16,3)</f>
        <v/>
      </c>
      <c r="D75" s="85"/>
      <c r="E75" s="84" t="str">
        <f>LEFT(E16,3)</f>
        <v/>
      </c>
      <c r="F75" s="85"/>
      <c r="G75" s="84" t="str">
        <f>LEFT(G16,3)</f>
        <v/>
      </c>
      <c r="H75" s="85"/>
      <c r="I75" s="84" t="str">
        <f>LEFT(I16,3)</f>
        <v/>
      </c>
      <c r="J75" s="85"/>
      <c r="K75" s="84" t="str">
        <f>LEFT(K16,3)</f>
        <v/>
      </c>
      <c r="L75" s="85"/>
      <c r="M75" s="56"/>
      <c r="N75" s="56"/>
    </row>
    <row r="76" spans="1:14" hidden="1" x14ac:dyDescent="0.2">
      <c r="A76" s="56"/>
      <c r="B76" s="74">
        <v>16</v>
      </c>
      <c r="C76" s="86" t="str">
        <f>LEFT(C18,3)</f>
        <v/>
      </c>
      <c r="D76" s="87"/>
      <c r="E76" s="86" t="str">
        <f>LEFT(E18,3)</f>
        <v/>
      </c>
      <c r="F76" s="87"/>
      <c r="G76" s="86" t="str">
        <f>LEFT(G18,3)</f>
        <v/>
      </c>
      <c r="H76" s="87"/>
      <c r="I76" s="86" t="str">
        <f>LEFT(I18,3)</f>
        <v/>
      </c>
      <c r="J76" s="87"/>
      <c r="K76" s="86" t="str">
        <f>LEFT(K18,3)</f>
        <v/>
      </c>
      <c r="L76" s="87"/>
      <c r="M76" s="56"/>
      <c r="N76" s="56"/>
    </row>
    <row r="77" spans="1:14" hidden="1" x14ac:dyDescent="0.2">
      <c r="A77" s="56"/>
      <c r="B77" s="74">
        <v>19</v>
      </c>
      <c r="C77" s="86" t="str">
        <f>LEFT(C21,3)</f>
        <v/>
      </c>
      <c r="D77" s="87"/>
      <c r="E77" s="86" t="str">
        <f>LEFT(E21,3)</f>
        <v/>
      </c>
      <c r="F77" s="87"/>
      <c r="G77" s="86" t="str">
        <f>LEFT(G21,3)</f>
        <v/>
      </c>
      <c r="H77" s="87"/>
      <c r="I77" s="86" t="str">
        <f>LEFT(I21,3)</f>
        <v/>
      </c>
      <c r="J77" s="87"/>
      <c r="K77" s="86" t="str">
        <f>LEFT(K21,3)</f>
        <v/>
      </c>
      <c r="L77" s="87"/>
      <c r="M77" s="56"/>
      <c r="N77" s="56"/>
    </row>
    <row r="78" spans="1:14" hidden="1" x14ac:dyDescent="0.2">
      <c r="A78" s="56"/>
      <c r="B78" s="74">
        <v>21</v>
      </c>
      <c r="C78" s="88" t="str">
        <f>LEFT(C23,3)</f>
        <v/>
      </c>
      <c r="D78" s="89"/>
      <c r="E78" s="88" t="str">
        <f>LEFT(E23,3)</f>
        <v/>
      </c>
      <c r="F78" s="89"/>
      <c r="G78" s="88" t="str">
        <f>LEFT(G23,3)</f>
        <v/>
      </c>
      <c r="H78" s="89"/>
      <c r="I78" s="88" t="str">
        <f>LEFT(I23,3)</f>
        <v/>
      </c>
      <c r="J78" s="89"/>
      <c r="K78" s="88" t="str">
        <f>LEFT(K23,3)</f>
        <v/>
      </c>
      <c r="L78" s="89"/>
      <c r="M78" s="56"/>
      <c r="N78" s="56"/>
    </row>
    <row r="79" spans="1:14" hidden="1" x14ac:dyDescent="0.2">
      <c r="A79" s="56"/>
      <c r="B79" s="74">
        <v>24</v>
      </c>
      <c r="C79" s="84" t="str">
        <f>LEFT(C26,3)</f>
        <v/>
      </c>
      <c r="D79" s="85"/>
      <c r="E79" s="84" t="str">
        <f>LEFT(E26,3)</f>
        <v/>
      </c>
      <c r="F79" s="85"/>
      <c r="G79" s="74" t="str">
        <f>LEFT(G26,2)</f>
        <v/>
      </c>
      <c r="H79" s="74"/>
      <c r="I79" s="84" t="str">
        <f>LEFT(I26,3)</f>
        <v/>
      </c>
      <c r="J79" s="85"/>
      <c r="K79" s="84" t="str">
        <f>LEFT(K26,3)</f>
        <v/>
      </c>
      <c r="L79" s="85"/>
      <c r="M79" s="56"/>
      <c r="N79" s="56"/>
    </row>
    <row r="80" spans="1:14" hidden="1" x14ac:dyDescent="0.2">
      <c r="A80" s="56"/>
      <c r="B80" s="74">
        <v>26</v>
      </c>
      <c r="C80" s="86" t="str">
        <f>LEFT(C28,3)</f>
        <v/>
      </c>
      <c r="D80" s="87"/>
      <c r="E80" s="86" t="str">
        <f>LEFT(E28,3)</f>
        <v/>
      </c>
      <c r="F80" s="87"/>
      <c r="G80" s="74" t="str">
        <f>LEFT(G28,2)</f>
        <v/>
      </c>
      <c r="H80" s="74"/>
      <c r="I80" s="86" t="str">
        <f>LEFT(I28,3)</f>
        <v/>
      </c>
      <c r="J80" s="87"/>
      <c r="K80" s="86" t="str">
        <f>LEFT(K28,3)</f>
        <v/>
      </c>
      <c r="L80" s="87"/>
      <c r="M80" s="56"/>
      <c r="N80" s="56"/>
    </row>
    <row r="81" spans="1:14" hidden="1" x14ac:dyDescent="0.2">
      <c r="A81" s="56"/>
      <c r="B81" s="74">
        <v>29</v>
      </c>
      <c r="C81" s="88" t="str">
        <f>LEFT(C31,3)</f>
        <v/>
      </c>
      <c r="D81" s="89"/>
      <c r="E81" s="88" t="str">
        <f>LEFT(E31,3)</f>
        <v/>
      </c>
      <c r="F81" s="89"/>
      <c r="G81" s="74" t="str">
        <f>LEFT(G31,2)</f>
        <v/>
      </c>
      <c r="H81" s="74"/>
      <c r="I81" s="88" t="str">
        <f>LEFT(I31,3)</f>
        <v/>
      </c>
      <c r="J81" s="89"/>
      <c r="K81" s="88" t="str">
        <f>LEFT(K31,3)</f>
        <v/>
      </c>
      <c r="L81" s="89"/>
      <c r="M81" s="56"/>
      <c r="N81" s="56"/>
    </row>
    <row r="82" spans="1:14" hidden="1" x14ac:dyDescent="0.2">
      <c r="A82" s="56"/>
      <c r="B82" s="56"/>
      <c r="C82" s="59"/>
      <c r="D82" s="59"/>
      <c r="E82" s="59"/>
      <c r="F82" s="59"/>
      <c r="G82" s="56"/>
      <c r="H82" s="56"/>
      <c r="I82" s="59"/>
      <c r="J82" s="59"/>
      <c r="K82" s="59"/>
      <c r="L82" s="59"/>
      <c r="M82" s="56"/>
      <c r="N82" s="56"/>
    </row>
    <row r="83" spans="1:14" hidden="1" x14ac:dyDescent="0.2">
      <c r="A83" s="91" t="s">
        <v>13</v>
      </c>
      <c r="C83" s="64">
        <f>IF(LEFT(C75,1)="a",1,0)</f>
        <v>0</v>
      </c>
      <c r="D83" s="69"/>
      <c r="E83" s="64">
        <f>IF(LEFT(E75,1)="a",1,0)</f>
        <v>0</v>
      </c>
      <c r="F83" s="69"/>
      <c r="G83" s="64">
        <f>IF(LEFT(G75,1)="a",1,0)</f>
        <v>0</v>
      </c>
      <c r="H83" s="69"/>
      <c r="I83" s="64">
        <f t="shared" ref="I83:I89" si="0">IF(LEFT(I75,1)="a",1,0)</f>
        <v>0</v>
      </c>
      <c r="J83" s="69"/>
      <c r="K83" s="64">
        <f t="shared" ref="K83:K89" si="1">IF(LEFT(K75,1)="a",1,0)</f>
        <v>0</v>
      </c>
      <c r="L83" s="69"/>
      <c r="M83" s="69"/>
      <c r="N83" s="68"/>
    </row>
    <row r="84" spans="1:14" hidden="1" x14ac:dyDescent="0.2">
      <c r="A84" s="56"/>
      <c r="B84" s="68"/>
      <c r="C84" s="65">
        <f t="shared" ref="C84:E89" si="2">IF(LEFT(C76,1)="a",1,0)</f>
        <v>0</v>
      </c>
      <c r="D84" s="69"/>
      <c r="E84" s="65">
        <f t="shared" si="2"/>
        <v>0</v>
      </c>
      <c r="F84" s="69"/>
      <c r="G84" s="65">
        <f>IF(LEFT(G76,1)="a",1,0)</f>
        <v>0</v>
      </c>
      <c r="H84" s="69"/>
      <c r="I84" s="65">
        <f t="shared" si="0"/>
        <v>0</v>
      </c>
      <c r="J84" s="69"/>
      <c r="K84" s="65">
        <f t="shared" si="1"/>
        <v>0</v>
      </c>
      <c r="L84" s="69"/>
      <c r="M84" s="69"/>
      <c r="N84" s="68"/>
    </row>
    <row r="85" spans="1:14" hidden="1" x14ac:dyDescent="0.2">
      <c r="A85" s="56"/>
      <c r="B85" s="68"/>
      <c r="C85" s="65">
        <f t="shared" si="2"/>
        <v>0</v>
      </c>
      <c r="D85" s="69"/>
      <c r="E85" s="65">
        <f t="shared" si="2"/>
        <v>0</v>
      </c>
      <c r="F85" s="69"/>
      <c r="G85" s="65">
        <f>IF(LEFT(G77,1)="a",1,0)</f>
        <v>0</v>
      </c>
      <c r="H85" s="69"/>
      <c r="I85" s="65">
        <f t="shared" si="0"/>
        <v>0</v>
      </c>
      <c r="J85" s="69"/>
      <c r="K85" s="65">
        <f t="shared" si="1"/>
        <v>0</v>
      </c>
      <c r="L85" s="69"/>
      <c r="M85" s="69"/>
      <c r="N85" s="68"/>
    </row>
    <row r="86" spans="1:14" hidden="1" x14ac:dyDescent="0.2">
      <c r="A86" s="56"/>
      <c r="B86" s="68"/>
      <c r="C86" s="66">
        <f t="shared" si="2"/>
        <v>0</v>
      </c>
      <c r="D86" s="69"/>
      <c r="E86" s="66">
        <f t="shared" si="2"/>
        <v>0</v>
      </c>
      <c r="F86" s="69"/>
      <c r="G86" s="66">
        <f>IF(LEFT(G78,1)="a",1,0)</f>
        <v>0</v>
      </c>
      <c r="H86" s="69"/>
      <c r="I86" s="66">
        <f t="shared" si="0"/>
        <v>0</v>
      </c>
      <c r="J86" s="69"/>
      <c r="K86" s="66">
        <f t="shared" si="1"/>
        <v>0</v>
      </c>
      <c r="L86" s="69"/>
      <c r="M86" s="69"/>
      <c r="N86" s="68"/>
    </row>
    <row r="87" spans="1:14" hidden="1" x14ac:dyDescent="0.2">
      <c r="A87" s="56"/>
      <c r="B87" s="68"/>
      <c r="C87" s="64">
        <f t="shared" si="2"/>
        <v>0</v>
      </c>
      <c r="D87" s="69"/>
      <c r="E87" s="64">
        <f t="shared" si="2"/>
        <v>0</v>
      </c>
      <c r="F87" s="69"/>
      <c r="G87" s="70"/>
      <c r="H87" s="69"/>
      <c r="I87" s="64">
        <f t="shared" si="0"/>
        <v>0</v>
      </c>
      <c r="J87" s="69"/>
      <c r="K87" s="64">
        <f t="shared" si="1"/>
        <v>0</v>
      </c>
      <c r="L87" s="69"/>
      <c r="M87" s="69"/>
      <c r="N87" s="68"/>
    </row>
    <row r="88" spans="1:14" hidden="1" x14ac:dyDescent="0.2">
      <c r="A88" s="56"/>
      <c r="B88" s="68"/>
      <c r="C88" s="65">
        <f t="shared" si="2"/>
        <v>0</v>
      </c>
      <c r="D88" s="69"/>
      <c r="E88" s="65">
        <f t="shared" si="2"/>
        <v>0</v>
      </c>
      <c r="F88" s="69"/>
      <c r="G88" s="70"/>
      <c r="H88" s="69"/>
      <c r="I88" s="65">
        <f t="shared" si="0"/>
        <v>0</v>
      </c>
      <c r="J88" s="69"/>
      <c r="K88" s="65">
        <f t="shared" si="1"/>
        <v>0</v>
      </c>
      <c r="L88" s="69"/>
      <c r="M88" s="69"/>
      <c r="N88" s="68"/>
    </row>
    <row r="89" spans="1:14" hidden="1" x14ac:dyDescent="0.2">
      <c r="A89" s="56"/>
      <c r="B89" s="68"/>
      <c r="C89" s="66">
        <f t="shared" si="2"/>
        <v>0</v>
      </c>
      <c r="D89" s="71"/>
      <c r="E89" s="66">
        <f t="shared" si="2"/>
        <v>0</v>
      </c>
      <c r="F89" s="71"/>
      <c r="G89" s="70"/>
      <c r="H89" s="71"/>
      <c r="I89" s="66">
        <f t="shared" si="0"/>
        <v>0</v>
      </c>
      <c r="J89" s="71"/>
      <c r="K89" s="66">
        <f t="shared" si="1"/>
        <v>0</v>
      </c>
      <c r="L89" s="71"/>
      <c r="M89" s="71"/>
      <c r="N89" s="68"/>
    </row>
    <row r="90" spans="1:14" hidden="1" x14ac:dyDescent="0.2">
      <c r="A90" s="56"/>
      <c r="B90" s="68"/>
      <c r="C90" s="67">
        <f>SUM(C83:C89)</f>
        <v>0</v>
      </c>
      <c r="D90" s="72"/>
      <c r="E90" s="67">
        <f>SUM(E83:E89)</f>
        <v>0</v>
      </c>
      <c r="F90" s="72"/>
      <c r="G90" s="67">
        <f>SUM(G83:G89)</f>
        <v>0</v>
      </c>
      <c r="H90" s="72"/>
      <c r="I90" s="67">
        <f>SUM(I83:I89)</f>
        <v>0</v>
      </c>
      <c r="J90" s="72"/>
      <c r="K90" s="67">
        <f>SUM(K83:K89)</f>
        <v>0</v>
      </c>
      <c r="L90" s="72"/>
      <c r="M90" s="72"/>
      <c r="N90" s="73">
        <f>SUM(C90:L90)</f>
        <v>0</v>
      </c>
    </row>
    <row r="91" spans="1:14" hidden="1" x14ac:dyDescent="0.2">
      <c r="A91" s="56"/>
      <c r="B91" s="56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5"/>
      <c r="N91" s="56"/>
    </row>
    <row r="92" spans="1:14" hidden="1" x14ac:dyDescent="0.2">
      <c r="A92" s="82" t="s">
        <v>14</v>
      </c>
      <c r="C92" s="64">
        <f>IF(LEFT(C75,1)="b",1,0)</f>
        <v>0</v>
      </c>
      <c r="D92" s="69"/>
      <c r="E92" s="64">
        <f>IF(LEFT(E75,1)="b",1,0)</f>
        <v>0</v>
      </c>
      <c r="F92" s="69"/>
      <c r="G92" s="64">
        <f>IF(LEFT(G75,1)="b",1,0)</f>
        <v>0</v>
      </c>
      <c r="H92" s="69"/>
      <c r="I92" s="64">
        <f>IF(LEFT(I75,1)="b",1,0)</f>
        <v>0</v>
      </c>
      <c r="J92" s="69"/>
      <c r="K92" s="64">
        <f>IF(LEFT(K75,1)="b",1,0)</f>
        <v>0</v>
      </c>
      <c r="L92" s="76"/>
      <c r="M92" s="69"/>
      <c r="N92" s="68"/>
    </row>
    <row r="93" spans="1:14" hidden="1" x14ac:dyDescent="0.2">
      <c r="A93" s="56"/>
      <c r="B93" s="56"/>
      <c r="C93" s="64">
        <f t="shared" ref="C93:C98" si="3">IF(LEFT(C76,1)="b",1,0)</f>
        <v>0</v>
      </c>
      <c r="D93" s="69"/>
      <c r="E93" s="64">
        <f t="shared" ref="E93:E98" si="4">IF(LEFT(E76,1)="b",1,0)</f>
        <v>0</v>
      </c>
      <c r="F93" s="69"/>
      <c r="G93" s="64">
        <f t="shared" ref="G93:G95" si="5">IF(LEFT(G76,1)="b",1,0)</f>
        <v>0</v>
      </c>
      <c r="H93" s="69"/>
      <c r="I93" s="64">
        <f t="shared" ref="I93:I98" si="6">IF(LEFT(I76,1)="b",1,0)</f>
        <v>0</v>
      </c>
      <c r="J93" s="69"/>
      <c r="K93" s="64">
        <f t="shared" ref="K93:K98" si="7">IF(LEFT(K76,1)="b",1,0)</f>
        <v>0</v>
      </c>
      <c r="L93" s="76"/>
      <c r="M93" s="69"/>
      <c r="N93" s="68"/>
    </row>
    <row r="94" spans="1:14" hidden="1" x14ac:dyDescent="0.2">
      <c r="A94" s="56"/>
      <c r="B94" s="56"/>
      <c r="C94" s="64">
        <f t="shared" si="3"/>
        <v>0</v>
      </c>
      <c r="D94" s="69"/>
      <c r="E94" s="64">
        <f t="shared" si="4"/>
        <v>0</v>
      </c>
      <c r="F94" s="69"/>
      <c r="G94" s="64">
        <f t="shared" si="5"/>
        <v>0</v>
      </c>
      <c r="H94" s="69"/>
      <c r="I94" s="64">
        <f t="shared" si="6"/>
        <v>0</v>
      </c>
      <c r="J94" s="69"/>
      <c r="K94" s="64">
        <f t="shared" si="7"/>
        <v>0</v>
      </c>
      <c r="L94" s="76"/>
      <c r="M94" s="69"/>
      <c r="N94" s="68"/>
    </row>
    <row r="95" spans="1:14" hidden="1" x14ac:dyDescent="0.2">
      <c r="A95" s="56"/>
      <c r="B95" s="56"/>
      <c r="C95" s="64">
        <f t="shared" si="3"/>
        <v>0</v>
      </c>
      <c r="D95" s="69"/>
      <c r="E95" s="64">
        <f t="shared" si="4"/>
        <v>0</v>
      </c>
      <c r="F95" s="69"/>
      <c r="G95" s="78">
        <f t="shared" si="5"/>
        <v>0</v>
      </c>
      <c r="H95" s="69"/>
      <c r="I95" s="64">
        <f t="shared" si="6"/>
        <v>0</v>
      </c>
      <c r="J95" s="69"/>
      <c r="K95" s="64">
        <f t="shared" si="7"/>
        <v>0</v>
      </c>
      <c r="L95" s="76"/>
      <c r="M95" s="69"/>
      <c r="N95" s="68"/>
    </row>
    <row r="96" spans="1:14" hidden="1" x14ac:dyDescent="0.2">
      <c r="A96" s="56"/>
      <c r="B96" s="56"/>
      <c r="C96" s="64">
        <f t="shared" si="3"/>
        <v>0</v>
      </c>
      <c r="D96" s="69"/>
      <c r="E96" s="64">
        <f t="shared" si="4"/>
        <v>0</v>
      </c>
      <c r="F96" s="69"/>
      <c r="G96" s="70"/>
      <c r="H96" s="69"/>
      <c r="I96" s="64">
        <f t="shared" si="6"/>
        <v>0</v>
      </c>
      <c r="J96" s="69"/>
      <c r="K96" s="64">
        <f t="shared" si="7"/>
        <v>0</v>
      </c>
      <c r="L96" s="76"/>
      <c r="M96" s="69"/>
      <c r="N96" s="68"/>
    </row>
    <row r="97" spans="1:14" hidden="1" x14ac:dyDescent="0.2">
      <c r="A97" s="56"/>
      <c r="B97" s="56"/>
      <c r="C97" s="64">
        <f t="shared" si="3"/>
        <v>0</v>
      </c>
      <c r="D97" s="69"/>
      <c r="E97" s="64">
        <f t="shared" si="4"/>
        <v>0</v>
      </c>
      <c r="F97" s="69"/>
      <c r="G97" s="70"/>
      <c r="H97" s="69"/>
      <c r="I97" s="64">
        <f t="shared" si="6"/>
        <v>0</v>
      </c>
      <c r="J97" s="69"/>
      <c r="K97" s="64">
        <f t="shared" si="7"/>
        <v>0</v>
      </c>
      <c r="L97" s="76"/>
      <c r="M97" s="69"/>
      <c r="N97" s="68"/>
    </row>
    <row r="98" spans="1:14" hidden="1" x14ac:dyDescent="0.2">
      <c r="A98" s="56"/>
      <c r="B98" s="56"/>
      <c r="C98" s="78">
        <f t="shared" si="3"/>
        <v>0</v>
      </c>
      <c r="D98" s="71"/>
      <c r="E98" s="78">
        <f t="shared" si="4"/>
        <v>0</v>
      </c>
      <c r="F98" s="71"/>
      <c r="G98" s="70"/>
      <c r="H98" s="71"/>
      <c r="I98" s="78">
        <f t="shared" si="6"/>
        <v>0</v>
      </c>
      <c r="J98" s="71"/>
      <c r="K98" s="78">
        <f t="shared" si="7"/>
        <v>0</v>
      </c>
      <c r="L98" s="76"/>
      <c r="M98" s="71"/>
      <c r="N98" s="68"/>
    </row>
    <row r="99" spans="1:14" hidden="1" x14ac:dyDescent="0.2">
      <c r="A99" s="56"/>
      <c r="B99" s="68"/>
      <c r="C99" s="67">
        <f>SUM(C92:C98)</f>
        <v>0</v>
      </c>
      <c r="D99" s="72"/>
      <c r="E99" s="67">
        <f>SUM(E92:E98)</f>
        <v>0</v>
      </c>
      <c r="F99" s="72"/>
      <c r="G99" s="67">
        <f>SUM(G92:G98)</f>
        <v>0</v>
      </c>
      <c r="H99" s="72"/>
      <c r="I99" s="67">
        <f>SUM(I92:I98)</f>
        <v>0</v>
      </c>
      <c r="J99" s="72"/>
      <c r="K99" s="67">
        <f>SUM(K92:K98)</f>
        <v>0</v>
      </c>
      <c r="L99" s="63"/>
      <c r="M99" s="77"/>
      <c r="N99" s="73">
        <f>SUM(C99:L99)</f>
        <v>0</v>
      </c>
    </row>
    <row r="100" spans="1:14" hidden="1" x14ac:dyDescent="0.2">
      <c r="A100" s="56"/>
      <c r="B100" s="56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5"/>
      <c r="N100" s="56"/>
    </row>
    <row r="101" spans="1:14" hidden="1" x14ac:dyDescent="0.2">
      <c r="A101" s="82" t="s">
        <v>15</v>
      </c>
      <c r="C101" s="64">
        <f>IF(LEFT(C75,1)="c",1,0)</f>
        <v>0</v>
      </c>
      <c r="D101" s="69"/>
      <c r="E101" s="64">
        <f>IF(LEFT(E75,1)="c",1,0)</f>
        <v>0</v>
      </c>
      <c r="F101" s="69"/>
      <c r="G101" s="64">
        <f>IF(LEFT(G75,1)="c",1,0)</f>
        <v>0</v>
      </c>
      <c r="H101" s="69"/>
      <c r="I101" s="64">
        <f>IF(LEFT(I75,1)="c",1,0)</f>
        <v>0</v>
      </c>
      <c r="J101" s="69"/>
      <c r="K101" s="64">
        <f>IF(LEFT(K75,1)="c",1,0)</f>
        <v>0</v>
      </c>
      <c r="L101" s="76"/>
      <c r="M101" s="69"/>
      <c r="N101" s="68"/>
    </row>
    <row r="102" spans="1:14" hidden="1" x14ac:dyDescent="0.2">
      <c r="A102" s="82"/>
      <c r="C102" s="64">
        <f t="shared" ref="C102:C107" si="8">IF(LEFT(C76,1)="c",1,0)</f>
        <v>0</v>
      </c>
      <c r="D102" s="69"/>
      <c r="E102" s="64">
        <f t="shared" ref="E102:E107" si="9">IF(LEFT(E76,1)="c",1,0)</f>
        <v>0</v>
      </c>
      <c r="F102" s="69"/>
      <c r="G102" s="64">
        <f t="shared" ref="G102:G104" si="10">IF(LEFT(G76,1)="c",1,0)</f>
        <v>0</v>
      </c>
      <c r="H102" s="69"/>
      <c r="I102" s="64">
        <f t="shared" ref="I102:I107" si="11">IF(LEFT(I76,1)="c",1,0)</f>
        <v>0</v>
      </c>
      <c r="J102" s="69"/>
      <c r="K102" s="64">
        <f t="shared" ref="K102:K107" si="12">IF(LEFT(K76,1)="c",1,0)</f>
        <v>0</v>
      </c>
      <c r="L102" s="76"/>
      <c r="M102" s="69"/>
      <c r="N102" s="68"/>
    </row>
    <row r="103" spans="1:14" hidden="1" x14ac:dyDescent="0.2">
      <c r="A103" s="82"/>
      <c r="C103" s="64">
        <f t="shared" si="8"/>
        <v>0</v>
      </c>
      <c r="D103" s="69"/>
      <c r="E103" s="64">
        <f t="shared" si="9"/>
        <v>0</v>
      </c>
      <c r="F103" s="69"/>
      <c r="G103" s="64">
        <f t="shared" si="10"/>
        <v>0</v>
      </c>
      <c r="H103" s="69"/>
      <c r="I103" s="64">
        <f t="shared" si="11"/>
        <v>0</v>
      </c>
      <c r="J103" s="69"/>
      <c r="K103" s="64">
        <f t="shared" si="12"/>
        <v>0</v>
      </c>
      <c r="L103" s="76"/>
      <c r="M103" s="69"/>
      <c r="N103" s="68"/>
    </row>
    <row r="104" spans="1:14" hidden="1" x14ac:dyDescent="0.2">
      <c r="A104" s="82"/>
      <c r="C104" s="64">
        <f t="shared" si="8"/>
        <v>0</v>
      </c>
      <c r="D104" s="69"/>
      <c r="E104" s="64">
        <f t="shared" si="9"/>
        <v>0</v>
      </c>
      <c r="F104" s="69"/>
      <c r="G104" s="78">
        <f t="shared" si="10"/>
        <v>0</v>
      </c>
      <c r="H104" s="69"/>
      <c r="I104" s="64">
        <f t="shared" si="11"/>
        <v>0</v>
      </c>
      <c r="J104" s="69"/>
      <c r="K104" s="64">
        <f t="shared" si="12"/>
        <v>0</v>
      </c>
      <c r="L104" s="76"/>
      <c r="M104" s="69"/>
      <c r="N104" s="68"/>
    </row>
    <row r="105" spans="1:14" hidden="1" x14ac:dyDescent="0.2">
      <c r="A105" s="82"/>
      <c r="C105" s="64">
        <f t="shared" si="8"/>
        <v>0</v>
      </c>
      <c r="D105" s="69"/>
      <c r="E105" s="64">
        <f t="shared" si="9"/>
        <v>0</v>
      </c>
      <c r="F105" s="69"/>
      <c r="G105" s="70"/>
      <c r="H105" s="69"/>
      <c r="I105" s="64">
        <f t="shared" si="11"/>
        <v>0</v>
      </c>
      <c r="J105" s="69"/>
      <c r="K105" s="64">
        <f t="shared" si="12"/>
        <v>0</v>
      </c>
      <c r="L105" s="76"/>
      <c r="M105" s="69"/>
      <c r="N105" s="68"/>
    </row>
    <row r="106" spans="1:14" hidden="1" x14ac:dyDescent="0.2">
      <c r="A106" s="82"/>
      <c r="C106" s="64">
        <f t="shared" si="8"/>
        <v>0</v>
      </c>
      <c r="D106" s="69"/>
      <c r="E106" s="64">
        <f t="shared" si="9"/>
        <v>0</v>
      </c>
      <c r="F106" s="69"/>
      <c r="G106" s="70"/>
      <c r="H106" s="69"/>
      <c r="I106" s="64">
        <f t="shared" si="11"/>
        <v>0</v>
      </c>
      <c r="J106" s="69"/>
      <c r="K106" s="64">
        <f t="shared" si="12"/>
        <v>0</v>
      </c>
      <c r="L106" s="76"/>
      <c r="M106" s="69"/>
      <c r="N106" s="68"/>
    </row>
    <row r="107" spans="1:14" hidden="1" x14ac:dyDescent="0.2">
      <c r="A107" s="82"/>
      <c r="C107" s="78">
        <f t="shared" si="8"/>
        <v>0</v>
      </c>
      <c r="D107" s="71"/>
      <c r="E107" s="78">
        <f t="shared" si="9"/>
        <v>0</v>
      </c>
      <c r="F107" s="71"/>
      <c r="G107" s="70"/>
      <c r="H107" s="71"/>
      <c r="I107" s="78">
        <f t="shared" si="11"/>
        <v>0</v>
      </c>
      <c r="J107" s="71"/>
      <c r="K107" s="78">
        <f t="shared" si="12"/>
        <v>0</v>
      </c>
      <c r="L107" s="76"/>
      <c r="M107" s="71"/>
      <c r="N107" s="68"/>
    </row>
    <row r="108" spans="1:14" hidden="1" x14ac:dyDescent="0.2">
      <c r="A108" s="91"/>
      <c r="C108" s="67">
        <f>SUM(C101:C107)</f>
        <v>0</v>
      </c>
      <c r="D108" s="63"/>
      <c r="E108" s="67">
        <f>SUM(E101:E107)</f>
        <v>0</v>
      </c>
      <c r="F108" s="63"/>
      <c r="G108" s="67">
        <f>SUM(G101:G107)</f>
        <v>0</v>
      </c>
      <c r="H108" s="63"/>
      <c r="I108" s="67">
        <f>SUM(I101:I107)</f>
        <v>0</v>
      </c>
      <c r="J108" s="63"/>
      <c r="K108" s="67">
        <f>SUM(K101:K107)</f>
        <v>0</v>
      </c>
      <c r="L108" s="63"/>
      <c r="M108" s="77"/>
      <c r="N108" s="73">
        <f>SUM(C108:L108)</f>
        <v>0</v>
      </c>
    </row>
    <row r="109" spans="1:14" hidden="1" x14ac:dyDescent="0.2">
      <c r="A109" s="82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5"/>
      <c r="N109" s="56"/>
    </row>
    <row r="110" spans="1:14" hidden="1" x14ac:dyDescent="0.2">
      <c r="A110" s="82" t="s">
        <v>24</v>
      </c>
      <c r="C110" s="64">
        <f>IF(C75="DaZ",0,IF(LEFT(C75,1)="d",1,0))</f>
        <v>0</v>
      </c>
      <c r="D110" s="69"/>
      <c r="E110" s="64">
        <f>IF(E75="DaZ",0,IF(LEFT(E75,1)="d",1,0))</f>
        <v>0</v>
      </c>
      <c r="F110" s="69"/>
      <c r="G110" s="64">
        <f>IF(G75="DaZ",0,IF(LEFT(G75,1)="d",1,0))</f>
        <v>0</v>
      </c>
      <c r="H110" s="69"/>
      <c r="I110" s="64">
        <f>IF(I75="DaZ",0,IF(LEFT(I75,1)="d",1,0))</f>
        <v>0</v>
      </c>
      <c r="J110" s="69"/>
      <c r="K110" s="64">
        <f>IF(K75="DaZ",0,IF(LEFT(K75,1)="d",1,0))</f>
        <v>0</v>
      </c>
      <c r="L110" s="76"/>
      <c r="M110" s="69"/>
      <c r="N110" s="68"/>
    </row>
    <row r="111" spans="1:14" hidden="1" x14ac:dyDescent="0.2">
      <c r="A111" s="56"/>
      <c r="B111" s="56"/>
      <c r="C111" s="64">
        <f t="shared" ref="C111:C116" si="13">IF(C76="DaZ",0,IF(LEFT(C76,1)="d",1,0))</f>
        <v>0</v>
      </c>
      <c r="D111" s="69"/>
      <c r="E111" s="64">
        <f t="shared" ref="E111" si="14">IF(E76="DaZ",0,IF(LEFT(E76,1)="d",1,0))</f>
        <v>0</v>
      </c>
      <c r="F111" s="69"/>
      <c r="G111" s="64">
        <f t="shared" ref="G111" si="15">IF(G76="DaZ",0,IF(LEFT(G76,1)="d",1,0))</f>
        <v>0</v>
      </c>
      <c r="H111" s="69"/>
      <c r="I111" s="64">
        <f t="shared" ref="I111" si="16">IF(I76="DaZ",0,IF(LEFT(I76,1)="d",1,0))</f>
        <v>0</v>
      </c>
      <c r="J111" s="69"/>
      <c r="K111" s="64">
        <f t="shared" ref="K111" si="17">IF(K76="DaZ",0,IF(LEFT(K76,1)="d",1,0))</f>
        <v>0</v>
      </c>
      <c r="L111" s="76"/>
      <c r="M111" s="69"/>
      <c r="N111" s="68"/>
    </row>
    <row r="112" spans="1:14" hidden="1" x14ac:dyDescent="0.2">
      <c r="A112" s="56"/>
      <c r="B112" s="56"/>
      <c r="C112" s="64">
        <f t="shared" si="13"/>
        <v>0</v>
      </c>
      <c r="D112" s="69"/>
      <c r="E112" s="64">
        <f t="shared" ref="E112" si="18">IF(E77="DaZ",0,IF(LEFT(E77,1)="d",1,0))</f>
        <v>0</v>
      </c>
      <c r="F112" s="69"/>
      <c r="G112" s="64">
        <f t="shared" ref="G112" si="19">IF(G77="DaZ",0,IF(LEFT(G77,1)="d",1,0))</f>
        <v>0</v>
      </c>
      <c r="H112" s="69"/>
      <c r="I112" s="64">
        <f t="shared" ref="I112" si="20">IF(I77="DaZ",0,IF(LEFT(I77,1)="d",1,0))</f>
        <v>0</v>
      </c>
      <c r="J112" s="69"/>
      <c r="K112" s="64">
        <f t="shared" ref="K112" si="21">IF(K77="DaZ",0,IF(LEFT(K77,1)="d",1,0))</f>
        <v>0</v>
      </c>
      <c r="L112" s="76"/>
      <c r="M112" s="69"/>
      <c r="N112" s="68"/>
    </row>
    <row r="113" spans="1:14" hidden="1" x14ac:dyDescent="0.2">
      <c r="A113" s="56"/>
      <c r="B113" s="56"/>
      <c r="C113" s="64">
        <f t="shared" si="13"/>
        <v>0</v>
      </c>
      <c r="D113" s="69"/>
      <c r="E113" s="64">
        <f t="shared" ref="E113" si="22">IF(E78="DaZ",0,IF(LEFT(E78,1)="d",1,0))</f>
        <v>0</v>
      </c>
      <c r="F113" s="69"/>
      <c r="G113" s="78">
        <f t="shared" ref="G113" si="23">IF(G78="DaZ",0,IF(LEFT(G78,1)="d",1,0))</f>
        <v>0</v>
      </c>
      <c r="H113" s="69"/>
      <c r="I113" s="64">
        <f t="shared" ref="I113" si="24">IF(I78="DaZ",0,IF(LEFT(I78,1)="d",1,0))</f>
        <v>0</v>
      </c>
      <c r="J113" s="69"/>
      <c r="K113" s="64">
        <f t="shared" ref="K113" si="25">IF(K78="DaZ",0,IF(LEFT(K78,1)="d",1,0))</f>
        <v>0</v>
      </c>
      <c r="L113" s="76"/>
      <c r="M113" s="69"/>
      <c r="N113" s="68"/>
    </row>
    <row r="114" spans="1:14" hidden="1" x14ac:dyDescent="0.2">
      <c r="A114" s="56"/>
      <c r="B114" s="56"/>
      <c r="C114" s="64">
        <f t="shared" si="13"/>
        <v>0</v>
      </c>
      <c r="D114" s="69"/>
      <c r="E114" s="64">
        <f t="shared" ref="E114" si="26">IF(E79="DaZ",0,IF(LEFT(E79,1)="d",1,0))</f>
        <v>0</v>
      </c>
      <c r="F114" s="69"/>
      <c r="G114" s="70"/>
      <c r="H114" s="69"/>
      <c r="I114" s="64">
        <f t="shared" ref="I114" si="27">IF(I79="DaZ",0,IF(LEFT(I79,1)="d",1,0))</f>
        <v>0</v>
      </c>
      <c r="J114" s="69"/>
      <c r="K114" s="64">
        <f t="shared" ref="K114" si="28">IF(K79="DaZ",0,IF(LEFT(K79,1)="d",1,0))</f>
        <v>0</v>
      </c>
      <c r="L114" s="76"/>
      <c r="M114" s="69"/>
      <c r="N114" s="68"/>
    </row>
    <row r="115" spans="1:14" hidden="1" x14ac:dyDescent="0.2">
      <c r="A115" s="56"/>
      <c r="B115" s="56"/>
      <c r="C115" s="64">
        <f t="shared" si="13"/>
        <v>0</v>
      </c>
      <c r="D115" s="69"/>
      <c r="E115" s="64">
        <f t="shared" ref="E115" si="29">IF(E80="DaZ",0,IF(LEFT(E80,1)="d",1,0))</f>
        <v>0</v>
      </c>
      <c r="F115" s="69"/>
      <c r="G115" s="70"/>
      <c r="H115" s="69"/>
      <c r="I115" s="64">
        <f t="shared" ref="I115" si="30">IF(I80="DaZ",0,IF(LEFT(I80,1)="d",1,0))</f>
        <v>0</v>
      </c>
      <c r="J115" s="69"/>
      <c r="K115" s="64">
        <f t="shared" ref="K115" si="31">IF(K80="DaZ",0,IF(LEFT(K80,1)="d",1,0))</f>
        <v>0</v>
      </c>
      <c r="L115" s="76"/>
      <c r="M115" s="69"/>
      <c r="N115" s="68"/>
    </row>
    <row r="116" spans="1:14" hidden="1" x14ac:dyDescent="0.2">
      <c r="A116" s="56"/>
      <c r="B116" s="56"/>
      <c r="C116" s="78">
        <f t="shared" si="13"/>
        <v>0</v>
      </c>
      <c r="D116" s="71"/>
      <c r="E116" s="78">
        <f t="shared" ref="E116" si="32">IF(E81="DaZ",0,IF(LEFT(E81,1)="d",1,0))</f>
        <v>0</v>
      </c>
      <c r="F116" s="71"/>
      <c r="G116" s="70"/>
      <c r="H116" s="71"/>
      <c r="I116" s="78">
        <f t="shared" ref="I116" si="33">IF(I81="DaZ",0,IF(LEFT(I81,1)="d",1,0))</f>
        <v>0</v>
      </c>
      <c r="J116" s="71"/>
      <c r="K116" s="78">
        <f t="shared" ref="K116" si="34">IF(K81="DaZ",0,IF(LEFT(K81,1)="d",1,0))</f>
        <v>0</v>
      </c>
      <c r="L116" s="76"/>
      <c r="M116" s="71"/>
      <c r="N116" s="68"/>
    </row>
    <row r="117" spans="1:14" hidden="1" x14ac:dyDescent="0.2">
      <c r="A117" s="56"/>
      <c r="B117" s="68"/>
      <c r="C117" s="67">
        <f>SUM(C110:C116)</f>
        <v>0</v>
      </c>
      <c r="D117" s="63"/>
      <c r="E117" s="67">
        <f>SUM(E110:E116)</f>
        <v>0</v>
      </c>
      <c r="F117" s="63"/>
      <c r="G117" s="67">
        <f>SUM(G110:G116)</f>
        <v>0</v>
      </c>
      <c r="H117" s="63"/>
      <c r="I117" s="67">
        <f>SUM(I110:I116)</f>
        <v>0</v>
      </c>
      <c r="J117" s="63"/>
      <c r="K117" s="67">
        <f>SUM(K110:K116)</f>
        <v>0</v>
      </c>
      <c r="L117" s="63"/>
      <c r="M117" s="77"/>
      <c r="N117" s="73">
        <f>SUM(C117:L117)</f>
        <v>0</v>
      </c>
    </row>
    <row r="118" spans="1:14" hidden="1" x14ac:dyDescent="0.2">
      <c r="A118" s="56"/>
      <c r="B118" s="56"/>
      <c r="C118" s="59"/>
      <c r="D118" s="59"/>
      <c r="E118" s="59"/>
      <c r="F118" s="59"/>
      <c r="G118" s="56"/>
      <c r="H118" s="56"/>
      <c r="I118" s="59"/>
      <c r="J118" s="59"/>
      <c r="K118" s="59"/>
      <c r="L118" s="59"/>
      <c r="M118" s="56"/>
      <c r="N118" s="56"/>
    </row>
    <row r="119" spans="1:14" hidden="1" x14ac:dyDescent="0.2">
      <c r="A119" s="56"/>
      <c r="B119" s="56"/>
      <c r="C119" s="78"/>
      <c r="D119" s="76"/>
      <c r="E119" s="78"/>
      <c r="F119" s="76"/>
      <c r="G119" s="78"/>
      <c r="H119" s="76"/>
      <c r="I119" s="78"/>
      <c r="J119" s="76"/>
      <c r="K119" s="78"/>
      <c r="L119" s="76"/>
      <c r="M119" s="69"/>
      <c r="N119" s="68"/>
    </row>
    <row r="120" spans="1:14" hidden="1" x14ac:dyDescent="0.2">
      <c r="A120" s="82" t="s">
        <v>20</v>
      </c>
      <c r="C120" s="78">
        <f>IF(C75="e",1,0)</f>
        <v>0</v>
      </c>
      <c r="D120" s="69"/>
      <c r="E120" s="78">
        <f t="shared" ref="E120:E126" si="35">IF(E75="e",1,0)</f>
        <v>0</v>
      </c>
      <c r="F120" s="69"/>
      <c r="G120" s="78">
        <f t="shared" ref="G120:G123" si="36">IF(G75="e",1,0)</f>
        <v>0</v>
      </c>
      <c r="H120" s="69"/>
      <c r="I120" s="78">
        <f t="shared" ref="I120:I126" si="37">IF(I75="e",1,0)</f>
        <v>0</v>
      </c>
      <c r="J120" s="69"/>
      <c r="K120" s="78">
        <f t="shared" ref="K120:K126" si="38">IF(K75="e",1,0)</f>
        <v>0</v>
      </c>
      <c r="L120" s="76"/>
      <c r="M120" s="69"/>
      <c r="N120" s="68"/>
    </row>
    <row r="121" spans="1:14" hidden="1" x14ac:dyDescent="0.2">
      <c r="A121" s="56"/>
      <c r="B121" s="56"/>
      <c r="C121" s="78">
        <f t="shared" ref="C121:C126" si="39">IF(C76="e",1,0)</f>
        <v>0</v>
      </c>
      <c r="D121" s="69"/>
      <c r="E121" s="78">
        <f t="shared" si="35"/>
        <v>0</v>
      </c>
      <c r="F121" s="69"/>
      <c r="G121" s="78">
        <f t="shared" si="36"/>
        <v>0</v>
      </c>
      <c r="H121" s="69"/>
      <c r="I121" s="78">
        <f t="shared" si="37"/>
        <v>0</v>
      </c>
      <c r="J121" s="69"/>
      <c r="K121" s="78">
        <f t="shared" si="38"/>
        <v>0</v>
      </c>
      <c r="L121" s="76"/>
      <c r="M121" s="69"/>
      <c r="N121" s="68"/>
    </row>
    <row r="122" spans="1:14" hidden="1" x14ac:dyDescent="0.2">
      <c r="A122" s="56"/>
      <c r="B122" s="56"/>
      <c r="C122" s="78">
        <f t="shared" si="39"/>
        <v>0</v>
      </c>
      <c r="D122" s="69"/>
      <c r="E122" s="78">
        <f t="shared" si="35"/>
        <v>0</v>
      </c>
      <c r="F122" s="69"/>
      <c r="G122" s="78">
        <f t="shared" si="36"/>
        <v>0</v>
      </c>
      <c r="H122" s="69"/>
      <c r="I122" s="78">
        <f t="shared" si="37"/>
        <v>0</v>
      </c>
      <c r="J122" s="69"/>
      <c r="K122" s="78">
        <f t="shared" si="38"/>
        <v>0</v>
      </c>
      <c r="L122" s="76"/>
      <c r="M122" s="69"/>
      <c r="N122" s="68"/>
    </row>
    <row r="123" spans="1:14" hidden="1" x14ac:dyDescent="0.2">
      <c r="A123" s="56"/>
      <c r="B123" s="56"/>
      <c r="C123" s="78">
        <f t="shared" si="39"/>
        <v>0</v>
      </c>
      <c r="D123" s="69"/>
      <c r="E123" s="78">
        <f t="shared" si="35"/>
        <v>0</v>
      </c>
      <c r="F123" s="69"/>
      <c r="G123" s="78">
        <f t="shared" si="36"/>
        <v>0</v>
      </c>
      <c r="H123" s="69"/>
      <c r="I123" s="78">
        <f t="shared" si="37"/>
        <v>0</v>
      </c>
      <c r="J123" s="69"/>
      <c r="K123" s="78">
        <f t="shared" si="38"/>
        <v>0</v>
      </c>
      <c r="L123" s="76"/>
      <c r="M123" s="69"/>
      <c r="N123" s="68"/>
    </row>
    <row r="124" spans="1:14" hidden="1" x14ac:dyDescent="0.2">
      <c r="A124" s="56"/>
      <c r="B124" s="56"/>
      <c r="C124" s="78">
        <f t="shared" si="39"/>
        <v>0</v>
      </c>
      <c r="D124" s="69"/>
      <c r="E124" s="78">
        <f t="shared" si="35"/>
        <v>0</v>
      </c>
      <c r="F124" s="69"/>
      <c r="G124" s="70"/>
      <c r="H124" s="69"/>
      <c r="I124" s="78">
        <f t="shared" si="37"/>
        <v>0</v>
      </c>
      <c r="J124" s="69"/>
      <c r="K124" s="78">
        <f t="shared" si="38"/>
        <v>0</v>
      </c>
      <c r="L124" s="76"/>
      <c r="M124" s="69"/>
      <c r="N124" s="68"/>
    </row>
    <row r="125" spans="1:14" hidden="1" x14ac:dyDescent="0.2">
      <c r="A125" s="56"/>
      <c r="B125" s="56"/>
      <c r="C125" s="78">
        <f t="shared" si="39"/>
        <v>0</v>
      </c>
      <c r="D125" s="69"/>
      <c r="E125" s="78">
        <f t="shared" si="35"/>
        <v>0</v>
      </c>
      <c r="F125" s="69"/>
      <c r="G125" s="70"/>
      <c r="H125" s="69"/>
      <c r="I125" s="78">
        <f t="shared" si="37"/>
        <v>0</v>
      </c>
      <c r="J125" s="69"/>
      <c r="K125" s="78">
        <f t="shared" si="38"/>
        <v>0</v>
      </c>
      <c r="L125" s="76"/>
      <c r="M125" s="69"/>
      <c r="N125" s="68"/>
    </row>
    <row r="126" spans="1:14" hidden="1" x14ac:dyDescent="0.2">
      <c r="A126" s="56"/>
      <c r="B126" s="56"/>
      <c r="C126" s="78">
        <f t="shared" si="39"/>
        <v>0</v>
      </c>
      <c r="D126" s="71"/>
      <c r="E126" s="78">
        <f t="shared" si="35"/>
        <v>0</v>
      </c>
      <c r="F126" s="71"/>
      <c r="G126" s="70"/>
      <c r="H126" s="71"/>
      <c r="I126" s="78">
        <f t="shared" si="37"/>
        <v>0</v>
      </c>
      <c r="J126" s="71"/>
      <c r="K126" s="78">
        <f t="shared" si="38"/>
        <v>0</v>
      </c>
      <c r="L126" s="76"/>
      <c r="M126" s="71"/>
      <c r="N126" s="68"/>
    </row>
    <row r="127" spans="1:14" hidden="1" x14ac:dyDescent="0.2">
      <c r="A127" s="56"/>
      <c r="B127" s="68"/>
      <c r="C127" s="73">
        <f>SUM(C119:C126)</f>
        <v>0</v>
      </c>
      <c r="D127" s="63"/>
      <c r="E127" s="73">
        <f>SUM(E119:E126)</f>
        <v>0</v>
      </c>
      <c r="F127" s="63"/>
      <c r="G127" s="73">
        <f>SUM(G119:G126)</f>
        <v>0</v>
      </c>
      <c r="H127" s="63"/>
      <c r="I127" s="73">
        <f>SUM(I119:I126)</f>
        <v>0</v>
      </c>
      <c r="J127" s="63"/>
      <c r="K127" s="73">
        <f>SUM(K119:K126)</f>
        <v>0</v>
      </c>
      <c r="L127" s="63"/>
      <c r="M127" s="77"/>
      <c r="N127" s="73">
        <f>SUM(D127:L127)</f>
        <v>0</v>
      </c>
    </row>
    <row r="128" spans="1:14" hidden="1" x14ac:dyDescent="0.2"/>
    <row r="129" spans="1:14" hidden="1" x14ac:dyDescent="0.2">
      <c r="A129" s="56"/>
      <c r="B129" s="56" t="s">
        <v>22</v>
      </c>
      <c r="C129" s="74">
        <f>COUNTIF(C75:C81,"")</f>
        <v>7</v>
      </c>
      <c r="D129" s="79"/>
      <c r="E129" s="74">
        <f>COUNTIF(E75:E81,"")</f>
        <v>7</v>
      </c>
      <c r="F129" s="79"/>
      <c r="G129" s="74">
        <f>COUNTIF(G75:G78,"")</f>
        <v>4</v>
      </c>
      <c r="H129" s="79"/>
      <c r="I129" s="74">
        <f>COUNTIF(I75:I81,"")</f>
        <v>7</v>
      </c>
      <c r="J129" s="79"/>
      <c r="K129" s="74">
        <f>COUNTIF(K75:K81,"")</f>
        <v>7</v>
      </c>
      <c r="L129" s="79"/>
      <c r="M129" s="75"/>
      <c r="N129" s="56"/>
    </row>
    <row r="130" spans="1:14" hidden="1" x14ac:dyDescent="0.2">
      <c r="A130" s="56"/>
      <c r="B130" s="56" t="s">
        <v>23</v>
      </c>
      <c r="C130" s="92">
        <f>7-C129</f>
        <v>0</v>
      </c>
      <c r="D130" s="67"/>
      <c r="E130" s="92">
        <f>7-E129</f>
        <v>0</v>
      </c>
      <c r="F130" s="67"/>
      <c r="G130" s="92">
        <f>4-G129</f>
        <v>0</v>
      </c>
      <c r="H130" s="67"/>
      <c r="I130" s="92">
        <f>7-I129</f>
        <v>0</v>
      </c>
      <c r="J130" s="67"/>
      <c r="K130" s="92">
        <f>7-K129</f>
        <v>0</v>
      </c>
      <c r="L130" s="79"/>
      <c r="M130" s="80"/>
      <c r="N130" s="81"/>
    </row>
    <row r="131" spans="1:14" hidden="1" x14ac:dyDescent="0.2">
      <c r="A131" s="56"/>
      <c r="B131" s="56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80"/>
      <c r="N131" s="81"/>
    </row>
    <row r="132" spans="1:14" hidden="1" x14ac:dyDescent="0.2">
      <c r="A132" s="75" t="s">
        <v>48</v>
      </c>
      <c r="C132" s="92">
        <f>C130-C90-C99-C108-C117-C127</f>
        <v>0</v>
      </c>
      <c r="D132" s="67"/>
      <c r="E132" s="92">
        <f>E130-E90-E99-E108-E117-E127</f>
        <v>0</v>
      </c>
      <c r="F132" s="67"/>
      <c r="G132" s="92">
        <f>G130-G90-G99-G108-G117-G127</f>
        <v>0</v>
      </c>
      <c r="H132" s="67"/>
      <c r="I132" s="92">
        <f>I130-I90-I99-I108-I117-I127</f>
        <v>0</v>
      </c>
      <c r="J132" s="67"/>
      <c r="K132" s="92">
        <f>K130-K90-K99-K108-K117-K127</f>
        <v>0</v>
      </c>
      <c r="L132" s="67"/>
      <c r="M132" s="72"/>
      <c r="N132" s="73">
        <f>SUM(C132:L132)</f>
        <v>0</v>
      </c>
    </row>
    <row r="133" spans="1:14" hidden="1" x14ac:dyDescent="0.2">
      <c r="A133" s="56"/>
      <c r="B133" s="56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80"/>
      <c r="N133" s="81"/>
    </row>
    <row r="134" spans="1:14" hidden="1" x14ac:dyDescent="0.2">
      <c r="A134" s="82" t="s">
        <v>16</v>
      </c>
      <c r="C134" s="93">
        <f>C90+C99+C108+C117+C132</f>
        <v>0</v>
      </c>
      <c r="D134" s="73"/>
      <c r="E134" s="93">
        <f>E90+E99+E108+E117+E132</f>
        <v>0</v>
      </c>
      <c r="F134" s="72"/>
      <c r="G134" s="93">
        <f>G90+G99+G108+G117+G132</f>
        <v>0</v>
      </c>
      <c r="H134" s="73"/>
      <c r="I134" s="93">
        <f>I90+I99+I108+I117+I132</f>
        <v>0</v>
      </c>
      <c r="J134" s="73"/>
      <c r="K134" s="93">
        <f>K90+K99+K108+K117+K132</f>
        <v>0</v>
      </c>
      <c r="L134" s="67"/>
      <c r="M134" s="72" t="s">
        <v>60</v>
      </c>
      <c r="N134" s="90">
        <f>SUM(C134:L134)</f>
        <v>0</v>
      </c>
    </row>
    <row r="135" spans="1:14" ht="12" hidden="1" customHeight="1" x14ac:dyDescent="0.2"/>
    <row r="138" spans="1:14" x14ac:dyDescent="0.2">
      <c r="A138" s="107"/>
      <c r="M138" s="108"/>
    </row>
  </sheetData>
  <sheetProtection selectLockedCells="1"/>
  <mergeCells count="154">
    <mergeCell ref="C14:D14"/>
    <mergeCell ref="E14:F14"/>
    <mergeCell ref="G14:H14"/>
    <mergeCell ref="I14:J14"/>
    <mergeCell ref="M16:M17"/>
    <mergeCell ref="C17:D17"/>
    <mergeCell ref="M18:M19"/>
    <mergeCell ref="C19:D19"/>
    <mergeCell ref="E19:F19"/>
    <mergeCell ref="G19:H19"/>
    <mergeCell ref="I19:J19"/>
    <mergeCell ref="K19:L19"/>
    <mergeCell ref="K15:L15"/>
    <mergeCell ref="C15:D15"/>
    <mergeCell ref="E15:F15"/>
    <mergeCell ref="G15:H15"/>
    <mergeCell ref="I15:J15"/>
    <mergeCell ref="E17:F17"/>
    <mergeCell ref="G17:H17"/>
    <mergeCell ref="I17:J17"/>
    <mergeCell ref="K17:L17"/>
    <mergeCell ref="H3:J3"/>
    <mergeCell ref="E51:F51"/>
    <mergeCell ref="G51:L51"/>
    <mergeCell ref="C12:G12"/>
    <mergeCell ref="C6:G6"/>
    <mergeCell ref="K9:M9"/>
    <mergeCell ref="C7:G7"/>
    <mergeCell ref="K10:M10"/>
    <mergeCell ref="C8:G8"/>
    <mergeCell ref="I11:J11"/>
    <mergeCell ref="C11:G11"/>
    <mergeCell ref="K6:M6"/>
    <mergeCell ref="K7:M7"/>
    <mergeCell ref="K8:M8"/>
    <mergeCell ref="K11:M11"/>
    <mergeCell ref="C9:G9"/>
    <mergeCell ref="K12:M12"/>
    <mergeCell ref="K14:L14"/>
    <mergeCell ref="M21:M22"/>
    <mergeCell ref="C22:D22"/>
    <mergeCell ref="E22:F22"/>
    <mergeCell ref="G22:H22"/>
    <mergeCell ref="I22:J22"/>
    <mergeCell ref="K22:L22"/>
    <mergeCell ref="M23:M24"/>
    <mergeCell ref="C24:D24"/>
    <mergeCell ref="E24:F24"/>
    <mergeCell ref="G24:H24"/>
    <mergeCell ref="I24:J24"/>
    <mergeCell ref="K24:L24"/>
    <mergeCell ref="M26:M27"/>
    <mergeCell ref="C27:D27"/>
    <mergeCell ref="E27:F27"/>
    <mergeCell ref="G27:H27"/>
    <mergeCell ref="I27:J27"/>
    <mergeCell ref="K27:L27"/>
    <mergeCell ref="G25:H25"/>
    <mergeCell ref="I25:J25"/>
    <mergeCell ref="M28:M29"/>
    <mergeCell ref="C29:D29"/>
    <mergeCell ref="E29:F29"/>
    <mergeCell ref="G29:H29"/>
    <mergeCell ref="I29:J29"/>
    <mergeCell ref="K29:L29"/>
    <mergeCell ref="M31:M32"/>
    <mergeCell ref="C32:D32"/>
    <mergeCell ref="E32:F32"/>
    <mergeCell ref="G32:H32"/>
    <mergeCell ref="I32:J32"/>
    <mergeCell ref="K32:L32"/>
    <mergeCell ref="G31:H31"/>
    <mergeCell ref="C73:D73"/>
    <mergeCell ref="K38:L38"/>
    <mergeCell ref="C39:D39"/>
    <mergeCell ref="E39:F39"/>
    <mergeCell ref="G39:H39"/>
    <mergeCell ref="I39:J39"/>
    <mergeCell ref="K39:L39"/>
    <mergeCell ref="C38:D38"/>
    <mergeCell ref="E38:F38"/>
    <mergeCell ref="G38:H38"/>
    <mergeCell ref="I38:J38"/>
    <mergeCell ref="G50:L50"/>
    <mergeCell ref="E58:F58"/>
    <mergeCell ref="G58:L58"/>
    <mergeCell ref="G54:L54"/>
    <mergeCell ref="K55:L55"/>
    <mergeCell ref="G52:L52"/>
    <mergeCell ref="E73:F73"/>
    <mergeCell ref="G73:H73"/>
    <mergeCell ref="I73:J73"/>
    <mergeCell ref="E52:F52"/>
    <mergeCell ref="E57:F57"/>
    <mergeCell ref="G57:L57"/>
    <mergeCell ref="E54:F54"/>
    <mergeCell ref="C33:D33"/>
    <mergeCell ref="C30:D30"/>
    <mergeCell ref="K42:L42"/>
    <mergeCell ref="C49:D49"/>
    <mergeCell ref="E49:F49"/>
    <mergeCell ref="G49:H49"/>
    <mergeCell ref="I49:J49"/>
    <mergeCell ref="K49:L49"/>
    <mergeCell ref="C42:D42"/>
    <mergeCell ref="E42:F42"/>
    <mergeCell ref="G42:H42"/>
    <mergeCell ref="I42:J42"/>
    <mergeCell ref="K43:L43"/>
    <mergeCell ref="C43:D43"/>
    <mergeCell ref="E43:F43"/>
    <mergeCell ref="G43:H43"/>
    <mergeCell ref="I43:J43"/>
    <mergeCell ref="K40:L40"/>
    <mergeCell ref="C41:D41"/>
    <mergeCell ref="I33:J33"/>
    <mergeCell ref="C40:D40"/>
    <mergeCell ref="E40:F40"/>
    <mergeCell ref="G40:H40"/>
    <mergeCell ref="E41:F41"/>
    <mergeCell ref="I41:J41"/>
    <mergeCell ref="K41:L41"/>
    <mergeCell ref="K73:L73"/>
    <mergeCell ref="E53:F53"/>
    <mergeCell ref="G53:L53"/>
    <mergeCell ref="E50:F50"/>
    <mergeCell ref="I40:J40"/>
    <mergeCell ref="E59:F59"/>
    <mergeCell ref="G59:L59"/>
    <mergeCell ref="K48:L48"/>
    <mergeCell ref="C48:D48"/>
    <mergeCell ref="E48:F48"/>
    <mergeCell ref="G48:H48"/>
    <mergeCell ref="I48:J48"/>
    <mergeCell ref="A61:B61"/>
    <mergeCell ref="C61:M61"/>
    <mergeCell ref="C20:D20"/>
    <mergeCell ref="E20:F20"/>
    <mergeCell ref="G20:H20"/>
    <mergeCell ref="I20:J20"/>
    <mergeCell ref="C25:D25"/>
    <mergeCell ref="E25:F25"/>
    <mergeCell ref="K20:L20"/>
    <mergeCell ref="K25:L25"/>
    <mergeCell ref="K33:L33"/>
    <mergeCell ref="G26:H26"/>
    <mergeCell ref="G28:H28"/>
    <mergeCell ref="E30:F30"/>
    <mergeCell ref="I30:J30"/>
    <mergeCell ref="K30:L30"/>
    <mergeCell ref="G30:H30"/>
    <mergeCell ref="E33:F33"/>
    <mergeCell ref="G33:H33"/>
    <mergeCell ref="G41:H41"/>
  </mergeCells>
  <phoneticPr fontId="8" type="noConversion"/>
  <conditionalFormatting sqref="C133:L133 L119:L126 C100:L100 C91:L91 L101:L107 L92:L98 C109:L109 L110:L116">
    <cfRule type="cellIs" dxfId="7" priority="5" stopIfTrue="1" operator="greaterThan">
      <formula>0</formula>
    </cfRule>
  </conditionalFormatting>
  <conditionalFormatting sqref="K132 C132 E132 G132 I132 C83:K89 C92:K98 C101:K107 C110:K116">
    <cfRule type="cellIs" dxfId="6" priority="6" stopIfTrue="1" operator="greaterThan">
      <formula>0</formula>
    </cfRule>
  </conditionalFormatting>
  <conditionalFormatting sqref="C134 I134 E134 K134 G134">
    <cfRule type="cellIs" dxfId="5" priority="7" stopIfTrue="1" operator="greaterThan">
      <formula>0</formula>
    </cfRule>
  </conditionalFormatting>
  <conditionalFormatting sqref="C119:K126">
    <cfRule type="cellIs" dxfId="4" priority="8" stopIfTrue="1" operator="greaterThan">
      <formula>0</formula>
    </cfRule>
  </conditionalFormatting>
  <conditionalFormatting sqref="C34:C35 C39:L43">
    <cfRule type="cellIs" dxfId="3" priority="9" stopIfTrue="1" operator="greaterThan">
      <formula>0</formula>
    </cfRule>
  </conditionalFormatting>
  <conditionalFormatting sqref="M39:M43">
    <cfRule type="cellIs" dxfId="2" priority="14" stopIfTrue="1" operator="greaterThan">
      <formula>0</formula>
    </cfRule>
  </conditionalFormatting>
  <conditionalFormatting sqref="C15:L16 C18:L18 C21:L21 C26:L26 C23:L23 C28:L28 C31:L31">
    <cfRule type="cellIs" dxfId="1" priority="4" operator="equal">
      <formula>"E"</formula>
    </cfRule>
  </conditionalFormatting>
  <conditionalFormatting sqref="C15:L32">
    <cfRule type="containsText" dxfId="0" priority="1" operator="containsText" text="z">
      <formula>NOT(ISERROR(SEARCH("z",C15)))</formula>
    </cfRule>
  </conditionalFormatting>
  <printOptions horizontalCentered="1"/>
  <pageMargins left="0.78740157480314965" right="0.39370078740157483" top="0.31496062992125984" bottom="0.19685039370078741" header="0.51181102362204722" footer="0.51181102362204722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PS Fachlehrperson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Roland.Birrer@sz.ch</dc:creator>
  <cp:lastModifiedBy>Roland Birrer</cp:lastModifiedBy>
  <cp:lastPrinted>2017-01-25T15:36:07Z</cp:lastPrinted>
  <dcterms:created xsi:type="dcterms:W3CDTF">2003-12-21T15:41:39Z</dcterms:created>
  <dcterms:modified xsi:type="dcterms:W3CDTF">2022-03-11T08:41:25Z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96 96 1280 720</vt:lpwstr>
  </property>
</Properties>
</file>