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AVS\ASC-S\Mitarbeiter ASC\Birrer Roland\Projekte\Stundenplanformulare LP21\Definitive Versionen LP 21\Version 2022\"/>
    </mc:Choice>
  </mc:AlternateContent>
  <bookViews>
    <workbookView xWindow="0" yWindow="1365" windowWidth="15015" windowHeight="8925"/>
  </bookViews>
  <sheets>
    <sheet name="Primar 2klassig" sheetId="5" r:id="rId1"/>
  </sheets>
  <calcPr calcId="162913"/>
</workbook>
</file>

<file path=xl/calcChain.xml><?xml version="1.0" encoding="utf-8"?>
<calcChain xmlns="http://schemas.openxmlformats.org/spreadsheetml/2006/main">
  <c r="Z88" i="5" l="1"/>
  <c r="Z105" i="5" s="1"/>
  <c r="J153" i="5" l="1"/>
  <c r="H152" i="5"/>
  <c r="H153" i="5"/>
  <c r="H154" i="5"/>
  <c r="J163" i="5"/>
  <c r="H162" i="5"/>
  <c r="H163" i="5"/>
  <c r="H164" i="5"/>
  <c r="J173" i="5"/>
  <c r="H172" i="5"/>
  <c r="H173" i="5"/>
  <c r="H174" i="5"/>
  <c r="J193" i="5"/>
  <c r="H192" i="5"/>
  <c r="H193" i="5"/>
  <c r="H194" i="5"/>
  <c r="J183" i="5"/>
  <c r="H182" i="5"/>
  <c r="H183" i="5"/>
  <c r="H184" i="5"/>
  <c r="X122" i="5" l="1"/>
  <c r="X123" i="5"/>
  <c r="X124" i="5"/>
  <c r="Z114" i="5"/>
  <c r="X113" i="5"/>
  <c r="X114" i="5"/>
  <c r="X115" i="5"/>
  <c r="X104" i="5"/>
  <c r="X105" i="5"/>
  <c r="X106" i="5"/>
  <c r="B76" i="5" l="1"/>
  <c r="B78" i="5" s="1"/>
  <c r="C78" i="5" s="1"/>
  <c r="F78" i="5" s="1"/>
  <c r="P62" i="5"/>
  <c r="V89" i="5"/>
  <c r="V88" i="5"/>
  <c r="W88" i="5" s="1"/>
  <c r="V87" i="5"/>
  <c r="V86" i="5"/>
  <c r="V85" i="5"/>
  <c r="V84" i="5"/>
  <c r="W84" i="5" s="1"/>
  <c r="V83" i="5"/>
  <c r="T89" i="5"/>
  <c r="U89" i="5" s="1"/>
  <c r="T88" i="5"/>
  <c r="T87" i="5"/>
  <c r="T86" i="5"/>
  <c r="U86" i="5" s="1"/>
  <c r="T85" i="5"/>
  <c r="T84" i="5"/>
  <c r="T83" i="5"/>
  <c r="X86" i="5"/>
  <c r="X85" i="5"/>
  <c r="X84" i="5"/>
  <c r="X83" i="5"/>
  <c r="X137" i="5" s="1"/>
  <c r="Z89" i="5"/>
  <c r="Z106" i="5" s="1"/>
  <c r="Z87" i="5"/>
  <c r="Z104" i="5" s="1"/>
  <c r="Z86" i="5"/>
  <c r="Z103" i="5" s="1"/>
  <c r="Z85" i="5"/>
  <c r="Z102" i="5" s="1"/>
  <c r="Z84" i="5"/>
  <c r="Z101" i="5" s="1"/>
  <c r="Z83" i="5"/>
  <c r="AB89" i="5"/>
  <c r="AB88" i="5"/>
  <c r="AB87" i="5"/>
  <c r="AB86" i="5"/>
  <c r="AB85" i="5"/>
  <c r="AB84" i="5"/>
  <c r="AB131" i="5" s="1"/>
  <c r="AB83" i="5"/>
  <c r="W89" i="5"/>
  <c r="W87" i="5"/>
  <c r="W86" i="5"/>
  <c r="Y85" i="5"/>
  <c r="AA88" i="5"/>
  <c r="Z123" i="5" s="1"/>
  <c r="AA86" i="5"/>
  <c r="AC89" i="5"/>
  <c r="AC85" i="5"/>
  <c r="AC83" i="5"/>
  <c r="C83" i="5"/>
  <c r="AD131" i="5"/>
  <c r="AD130" i="5"/>
  <c r="M131" i="5"/>
  <c r="M130" i="5"/>
  <c r="X97" i="5"/>
  <c r="X96" i="5"/>
  <c r="X95" i="5"/>
  <c r="K89" i="5"/>
  <c r="K88" i="5"/>
  <c r="K87" i="5"/>
  <c r="K86" i="5"/>
  <c r="K85" i="5"/>
  <c r="K84" i="5"/>
  <c r="K83" i="5"/>
  <c r="K131" i="5" s="1"/>
  <c r="K82" i="5"/>
  <c r="I89" i="5"/>
  <c r="J89" i="5" s="1"/>
  <c r="I88" i="5"/>
  <c r="I87" i="5"/>
  <c r="J87" i="5" s="1"/>
  <c r="I86" i="5"/>
  <c r="I85" i="5"/>
  <c r="I84" i="5"/>
  <c r="I83" i="5"/>
  <c r="I91" i="5" s="1"/>
  <c r="I82" i="5"/>
  <c r="G89" i="5"/>
  <c r="G88" i="5"/>
  <c r="G87" i="5"/>
  <c r="G95" i="5" s="1"/>
  <c r="G86" i="5"/>
  <c r="G85" i="5"/>
  <c r="G84" i="5"/>
  <c r="G83" i="5"/>
  <c r="G137" i="5" s="1"/>
  <c r="G82" i="5"/>
  <c r="E89" i="5"/>
  <c r="E154" i="5" s="1"/>
  <c r="E88" i="5"/>
  <c r="F88" i="5" s="1"/>
  <c r="E87" i="5"/>
  <c r="F87" i="5" s="1"/>
  <c r="E95" i="5" s="1"/>
  <c r="E86" i="5"/>
  <c r="F86" i="5" s="1"/>
  <c r="E85" i="5"/>
  <c r="E93" i="5" s="1"/>
  <c r="E84" i="5"/>
  <c r="F84" i="5" s="1"/>
  <c r="E83" i="5"/>
  <c r="E82" i="5"/>
  <c r="C89" i="5"/>
  <c r="C88" i="5"/>
  <c r="C87" i="5"/>
  <c r="C95" i="5" s="1"/>
  <c r="C86" i="5"/>
  <c r="C85" i="5"/>
  <c r="C84" i="5"/>
  <c r="C82" i="5"/>
  <c r="X82" i="5"/>
  <c r="T82" i="5"/>
  <c r="V82" i="5"/>
  <c r="Z82" i="5"/>
  <c r="AB82" i="5"/>
  <c r="T97" i="5"/>
  <c r="V94" i="5"/>
  <c r="V96" i="5"/>
  <c r="Z96" i="5"/>
  <c r="AB97" i="5"/>
  <c r="N12" i="5"/>
  <c r="H12" i="5"/>
  <c r="B12" i="5"/>
  <c r="N6" i="5"/>
  <c r="N37" i="5"/>
  <c r="M37" i="5"/>
  <c r="E15" i="5"/>
  <c r="G15" i="5" s="1"/>
  <c r="I15" i="5" s="1"/>
  <c r="K15" i="5" s="1"/>
  <c r="B16" i="5"/>
  <c r="F15" i="5"/>
  <c r="H15" i="5"/>
  <c r="J15" i="5" s="1"/>
  <c r="L15" i="5" s="1"/>
  <c r="B29" i="5"/>
  <c r="B31" i="5" s="1"/>
  <c r="B32" i="5" s="1"/>
  <c r="B34" i="5" s="1"/>
  <c r="B19" i="5"/>
  <c r="B21" i="5" s="1"/>
  <c r="AB91" i="5"/>
  <c r="X92" i="5"/>
  <c r="AB92" i="5"/>
  <c r="T94" i="5"/>
  <c r="AB94" i="5"/>
  <c r="V95" i="5"/>
  <c r="AB96" i="5"/>
  <c r="V97" i="5"/>
  <c r="I138" i="5"/>
  <c r="X93" i="5"/>
  <c r="Z94" i="5"/>
  <c r="AB93" i="5"/>
  <c r="K93" i="5"/>
  <c r="I96" i="5"/>
  <c r="K97" i="5"/>
  <c r="H84" i="5"/>
  <c r="L84" i="5"/>
  <c r="H85" i="5"/>
  <c r="J85" i="5"/>
  <c r="H86" i="5"/>
  <c r="J86" i="5"/>
  <c r="L86" i="5"/>
  <c r="K94" i="5"/>
  <c r="L87" i="5"/>
  <c r="K95" i="5" s="1"/>
  <c r="D88" i="5"/>
  <c r="J88" i="5"/>
  <c r="L88" i="5"/>
  <c r="D89" i="5"/>
  <c r="C97" i="5" s="1"/>
  <c r="F89" i="5"/>
  <c r="E97" i="5" s="1"/>
  <c r="G92" i="5"/>
  <c r="K92" i="5"/>
  <c r="I93" i="5"/>
  <c r="G94" i="5"/>
  <c r="C96" i="5"/>
  <c r="K96" i="5"/>
  <c r="G97" i="5"/>
  <c r="X138" i="5"/>
  <c r="I92" i="5"/>
  <c r="L89" i="5"/>
  <c r="I94" i="5"/>
  <c r="L85" i="5"/>
  <c r="G93" i="5"/>
  <c r="J84" i="5"/>
  <c r="I136" i="5"/>
  <c r="G96" i="5"/>
  <c r="AB137" i="5"/>
  <c r="Y84" i="5"/>
  <c r="U85" i="5"/>
  <c r="T93" i="5" s="1"/>
  <c r="F85" i="5" l="1"/>
  <c r="E138" i="5"/>
  <c r="AB138" i="5"/>
  <c r="I95" i="5"/>
  <c r="K136" i="5"/>
  <c r="I137" i="5"/>
  <c r="K137" i="5"/>
  <c r="L83" i="5"/>
  <c r="G91" i="5"/>
  <c r="K91" i="5"/>
  <c r="K98" i="5" s="1"/>
  <c r="K38" i="5" s="1"/>
  <c r="K138" i="5"/>
  <c r="AC84" i="5"/>
  <c r="I131" i="5"/>
  <c r="G136" i="5"/>
  <c r="G138" i="5"/>
  <c r="J83" i="5"/>
  <c r="H83" i="5"/>
  <c r="K144" i="5"/>
  <c r="K44" i="5" s="1"/>
  <c r="B77" i="5"/>
  <c r="C77" i="5" s="1"/>
  <c r="F77" i="5" s="1"/>
  <c r="B22" i="5"/>
  <c r="B24" i="5" s="1"/>
  <c r="B26" i="5" s="1"/>
  <c r="G131" i="5"/>
  <c r="E159" i="5"/>
  <c r="U159" i="5" s="1"/>
  <c r="E149" i="5"/>
  <c r="E189" i="5"/>
  <c r="U189" i="5" s="1"/>
  <c r="E179" i="5"/>
  <c r="E169" i="5"/>
  <c r="E119" i="5"/>
  <c r="E101" i="5"/>
  <c r="E110" i="5"/>
  <c r="E163" i="5"/>
  <c r="U163" i="5" s="1"/>
  <c r="E183" i="5"/>
  <c r="E153" i="5"/>
  <c r="E193" i="5"/>
  <c r="E173" i="5"/>
  <c r="U173" i="5" s="1"/>
  <c r="E123" i="5"/>
  <c r="E105" i="5"/>
  <c r="E114" i="5"/>
  <c r="G149" i="5"/>
  <c r="G169" i="5"/>
  <c r="G179" i="5"/>
  <c r="G159" i="5"/>
  <c r="G189" i="5"/>
  <c r="G110" i="5"/>
  <c r="G119" i="5"/>
  <c r="G101" i="5"/>
  <c r="G153" i="5"/>
  <c r="W153" i="5" s="1"/>
  <c r="G173" i="5"/>
  <c r="G183" i="5"/>
  <c r="G163" i="5"/>
  <c r="G193" i="5"/>
  <c r="W193" i="5" s="1"/>
  <c r="G114" i="5"/>
  <c r="G123" i="5"/>
  <c r="G105" i="5"/>
  <c r="I189" i="5"/>
  <c r="I159" i="5"/>
  <c r="I169" i="5"/>
  <c r="I149" i="5"/>
  <c r="I179" i="5"/>
  <c r="I101" i="5"/>
  <c r="I110" i="5"/>
  <c r="I119" i="5"/>
  <c r="I193" i="5"/>
  <c r="I153" i="5"/>
  <c r="I163" i="5"/>
  <c r="I173" i="5"/>
  <c r="I183" i="5"/>
  <c r="Y183" i="5" s="1"/>
  <c r="I105" i="5"/>
  <c r="I114" i="5"/>
  <c r="I123" i="5"/>
  <c r="K151" i="5"/>
  <c r="K181" i="5"/>
  <c r="K171" i="5"/>
  <c r="K191" i="5"/>
  <c r="K161" i="5"/>
  <c r="K103" i="5"/>
  <c r="K112" i="5"/>
  <c r="K121" i="5"/>
  <c r="L150" i="5"/>
  <c r="L190" i="5"/>
  <c r="L160" i="5"/>
  <c r="L170" i="5"/>
  <c r="L180" i="5"/>
  <c r="AB120" i="5"/>
  <c r="AB102" i="5"/>
  <c r="AB111" i="5"/>
  <c r="L154" i="5"/>
  <c r="L194" i="5"/>
  <c r="L174" i="5"/>
  <c r="L164" i="5"/>
  <c r="L184" i="5"/>
  <c r="AB124" i="5"/>
  <c r="AB106" i="5"/>
  <c r="AB115" i="5"/>
  <c r="F169" i="5"/>
  <c r="F179" i="5"/>
  <c r="F159" i="5"/>
  <c r="F189" i="5"/>
  <c r="F149" i="5"/>
  <c r="V101" i="5"/>
  <c r="V110" i="5"/>
  <c r="V119" i="5"/>
  <c r="F153" i="5"/>
  <c r="F173" i="5"/>
  <c r="F163" i="5"/>
  <c r="F183" i="5"/>
  <c r="F193" i="5"/>
  <c r="U193" i="5" s="1"/>
  <c r="V105" i="5"/>
  <c r="V114" i="5"/>
  <c r="V123" i="5"/>
  <c r="C154" i="5"/>
  <c r="C184" i="5"/>
  <c r="C194" i="5"/>
  <c r="C174" i="5"/>
  <c r="C164" i="5"/>
  <c r="C106" i="5"/>
  <c r="C115" i="5"/>
  <c r="C124" i="5"/>
  <c r="E160" i="5"/>
  <c r="E190" i="5"/>
  <c r="E180" i="5"/>
  <c r="E150" i="5"/>
  <c r="E170" i="5"/>
  <c r="U170" i="5" s="1"/>
  <c r="E111" i="5"/>
  <c r="E120" i="5"/>
  <c r="E102" i="5"/>
  <c r="E164" i="5"/>
  <c r="E184" i="5"/>
  <c r="E194" i="5"/>
  <c r="E174" i="5"/>
  <c r="U174" i="5" s="1"/>
  <c r="E115" i="5"/>
  <c r="E124" i="5"/>
  <c r="E106" i="5"/>
  <c r="G170" i="5"/>
  <c r="G150" i="5"/>
  <c r="G160" i="5"/>
  <c r="G180" i="5"/>
  <c r="G190" i="5"/>
  <c r="G102" i="5"/>
  <c r="G111" i="5"/>
  <c r="G120" i="5"/>
  <c r="G174" i="5"/>
  <c r="G184" i="5"/>
  <c r="W184" i="5" s="1"/>
  <c r="G154" i="5"/>
  <c r="W154" i="5" s="1"/>
  <c r="G164" i="5"/>
  <c r="W164" i="5" s="1"/>
  <c r="G194" i="5"/>
  <c r="W194" i="5" s="1"/>
  <c r="G106" i="5"/>
  <c r="G115" i="5"/>
  <c r="G124" i="5"/>
  <c r="I150" i="5"/>
  <c r="I190" i="5"/>
  <c r="I170" i="5"/>
  <c r="I160" i="5"/>
  <c r="I180" i="5"/>
  <c r="I120" i="5"/>
  <c r="I102" i="5"/>
  <c r="I111" i="5"/>
  <c r="K148" i="5"/>
  <c r="K178" i="5"/>
  <c r="K168" i="5"/>
  <c r="K188" i="5"/>
  <c r="K158" i="5"/>
  <c r="K100" i="5"/>
  <c r="K109" i="5"/>
  <c r="K118" i="5"/>
  <c r="K182" i="5"/>
  <c r="K152" i="5"/>
  <c r="K192" i="5"/>
  <c r="K172" i="5"/>
  <c r="K162" i="5"/>
  <c r="K104" i="5"/>
  <c r="K113" i="5"/>
  <c r="K122" i="5"/>
  <c r="L181" i="5"/>
  <c r="L171" i="5"/>
  <c r="L151" i="5"/>
  <c r="L191" i="5"/>
  <c r="L161" i="5"/>
  <c r="AB112" i="5"/>
  <c r="AB121" i="5"/>
  <c r="AB103" i="5"/>
  <c r="F150" i="5"/>
  <c r="F190" i="5"/>
  <c r="F170" i="5"/>
  <c r="F160" i="5"/>
  <c r="F180" i="5"/>
  <c r="V120" i="5"/>
  <c r="V102" i="5"/>
  <c r="V111" i="5"/>
  <c r="F154" i="5"/>
  <c r="U154" i="5" s="1"/>
  <c r="F194" i="5"/>
  <c r="F174" i="5"/>
  <c r="F164" i="5"/>
  <c r="F184" i="5"/>
  <c r="V124" i="5"/>
  <c r="V106" i="5"/>
  <c r="V115" i="5"/>
  <c r="AB144" i="5"/>
  <c r="L44" i="5" s="1"/>
  <c r="E151" i="5"/>
  <c r="E161" i="5"/>
  <c r="E181" i="5"/>
  <c r="E191" i="5"/>
  <c r="E171" i="5"/>
  <c r="U171" i="5" s="1"/>
  <c r="E103" i="5"/>
  <c r="E112" i="5"/>
  <c r="E121" i="5"/>
  <c r="G144" i="5"/>
  <c r="G44" i="5" s="1"/>
  <c r="G171" i="5"/>
  <c r="G151" i="5"/>
  <c r="G181" i="5"/>
  <c r="G161" i="5"/>
  <c r="G191" i="5"/>
  <c r="G103" i="5"/>
  <c r="G112" i="5"/>
  <c r="G121" i="5"/>
  <c r="I151" i="5"/>
  <c r="I191" i="5"/>
  <c r="I161" i="5"/>
  <c r="I171" i="5"/>
  <c r="I181" i="5"/>
  <c r="I112" i="5"/>
  <c r="I121" i="5"/>
  <c r="I103" i="5"/>
  <c r="K179" i="5"/>
  <c r="K189" i="5"/>
  <c r="K149" i="5"/>
  <c r="K169" i="5"/>
  <c r="K159" i="5"/>
  <c r="K119" i="5"/>
  <c r="K101" i="5"/>
  <c r="K110" i="5"/>
  <c r="K183" i="5"/>
  <c r="K153" i="5"/>
  <c r="K173" i="5"/>
  <c r="K193" i="5"/>
  <c r="K163" i="5"/>
  <c r="K123" i="5"/>
  <c r="K105" i="5"/>
  <c r="K114" i="5"/>
  <c r="X131" i="5"/>
  <c r="L178" i="5"/>
  <c r="L148" i="5"/>
  <c r="L188" i="5"/>
  <c r="L168" i="5"/>
  <c r="L158" i="5"/>
  <c r="AB109" i="5"/>
  <c r="AB118" i="5"/>
  <c r="AB100" i="5"/>
  <c r="L162" i="5"/>
  <c r="L152" i="5"/>
  <c r="L192" i="5"/>
  <c r="L182" i="5"/>
  <c r="L172" i="5"/>
  <c r="AB104" i="5"/>
  <c r="AB113" i="5"/>
  <c r="AB122" i="5"/>
  <c r="H151" i="5"/>
  <c r="H171" i="5"/>
  <c r="H161" i="5"/>
  <c r="H181" i="5"/>
  <c r="H191" i="5"/>
  <c r="X103" i="5"/>
  <c r="X112" i="5"/>
  <c r="X121" i="5"/>
  <c r="D164" i="5"/>
  <c r="D184" i="5"/>
  <c r="D194" i="5"/>
  <c r="D154" i="5"/>
  <c r="D174" i="5"/>
  <c r="T115" i="5"/>
  <c r="T124" i="5"/>
  <c r="T106" i="5"/>
  <c r="F181" i="5"/>
  <c r="F151" i="5"/>
  <c r="F191" i="5"/>
  <c r="F171" i="5"/>
  <c r="F161" i="5"/>
  <c r="V112" i="5"/>
  <c r="V121" i="5"/>
  <c r="V103" i="5"/>
  <c r="E162" i="5"/>
  <c r="E182" i="5"/>
  <c r="E192" i="5"/>
  <c r="E152" i="5"/>
  <c r="E172" i="5"/>
  <c r="E104" i="5"/>
  <c r="E113" i="5"/>
  <c r="E122" i="5"/>
  <c r="G168" i="5"/>
  <c r="G148" i="5"/>
  <c r="G178" i="5"/>
  <c r="G158" i="5"/>
  <c r="G188" i="5"/>
  <c r="G100" i="5"/>
  <c r="G109" i="5"/>
  <c r="G118" i="5"/>
  <c r="G172" i="5"/>
  <c r="G162" i="5"/>
  <c r="G182" i="5"/>
  <c r="W182" i="5" s="1"/>
  <c r="G152" i="5"/>
  <c r="W152" i="5" s="1"/>
  <c r="G192" i="5"/>
  <c r="G122" i="5"/>
  <c r="G104" i="5"/>
  <c r="G113" i="5"/>
  <c r="I148" i="5"/>
  <c r="I188" i="5"/>
  <c r="I168" i="5"/>
  <c r="I158" i="5"/>
  <c r="I178" i="5"/>
  <c r="I118" i="5"/>
  <c r="I100" i="5"/>
  <c r="I109" i="5"/>
  <c r="I192" i="5"/>
  <c r="I152" i="5"/>
  <c r="I172" i="5"/>
  <c r="I162" i="5"/>
  <c r="I182" i="5"/>
  <c r="I104" i="5"/>
  <c r="I113" i="5"/>
  <c r="I122" i="5"/>
  <c r="K150" i="5"/>
  <c r="K180" i="5"/>
  <c r="K190" i="5"/>
  <c r="K170" i="5"/>
  <c r="K160" i="5"/>
  <c r="K111" i="5"/>
  <c r="K120" i="5"/>
  <c r="K102" i="5"/>
  <c r="K154" i="5"/>
  <c r="K194" i="5"/>
  <c r="K174" i="5"/>
  <c r="K164" i="5"/>
  <c r="K184" i="5"/>
  <c r="K115" i="5"/>
  <c r="K124" i="5"/>
  <c r="K106" i="5"/>
  <c r="L149" i="5"/>
  <c r="L169" i="5"/>
  <c r="L159" i="5"/>
  <c r="L179" i="5"/>
  <c r="L189" i="5"/>
  <c r="AB119" i="5"/>
  <c r="AB101" i="5"/>
  <c r="AB110" i="5"/>
  <c r="L153" i="5"/>
  <c r="L173" i="5"/>
  <c r="L183" i="5"/>
  <c r="L163" i="5"/>
  <c r="L193" i="5"/>
  <c r="AB123" i="5"/>
  <c r="AB105" i="5"/>
  <c r="AB114" i="5"/>
  <c r="V131" i="5"/>
  <c r="F178" i="5"/>
  <c r="F148" i="5"/>
  <c r="F188" i="5"/>
  <c r="F168" i="5"/>
  <c r="F158" i="5"/>
  <c r="F162" i="5"/>
  <c r="F192" i="5"/>
  <c r="F182" i="5"/>
  <c r="F152" i="5"/>
  <c r="F172" i="5"/>
  <c r="V113" i="5"/>
  <c r="V122" i="5"/>
  <c r="V104" i="5"/>
  <c r="H160" i="5"/>
  <c r="H170" i="5"/>
  <c r="H190" i="5"/>
  <c r="W190" i="5" s="1"/>
  <c r="H180" i="5"/>
  <c r="H150" i="5"/>
  <c r="X102" i="5"/>
  <c r="X120" i="5"/>
  <c r="X111" i="5"/>
  <c r="H149" i="5"/>
  <c r="H189" i="5"/>
  <c r="H179" i="5"/>
  <c r="H159" i="5"/>
  <c r="H169" i="5"/>
  <c r="X119" i="5"/>
  <c r="X110" i="5"/>
  <c r="X101" i="5"/>
  <c r="X91" i="5"/>
  <c r="J180" i="5"/>
  <c r="J150" i="5"/>
  <c r="Y150" i="5" s="1"/>
  <c r="J170" i="5"/>
  <c r="J160" i="5"/>
  <c r="Y160" i="5" s="1"/>
  <c r="J190" i="5"/>
  <c r="Z111" i="5"/>
  <c r="Z120" i="5"/>
  <c r="Z93" i="5"/>
  <c r="AA85" i="5"/>
  <c r="J148" i="5"/>
  <c r="J178" i="5"/>
  <c r="J168" i="5"/>
  <c r="Y168" i="5" s="1"/>
  <c r="J158" i="5"/>
  <c r="J188" i="5"/>
  <c r="Z109" i="5"/>
  <c r="Z118" i="5"/>
  <c r="Z131" i="5"/>
  <c r="AA83" i="5"/>
  <c r="Z91" i="5" s="1"/>
  <c r="Z137" i="5"/>
  <c r="Z136" i="5"/>
  <c r="J169" i="5"/>
  <c r="J179" i="5"/>
  <c r="J159" i="5"/>
  <c r="J149" i="5"/>
  <c r="Y149" i="5" s="1"/>
  <c r="J189" i="5"/>
  <c r="Z110" i="5"/>
  <c r="Z119" i="5"/>
  <c r="AA84" i="5"/>
  <c r="Z92" i="5"/>
  <c r="H158" i="5"/>
  <c r="H148" i="5"/>
  <c r="W148" i="5" s="1"/>
  <c r="H188" i="5"/>
  <c r="H178" i="5"/>
  <c r="H168" i="5"/>
  <c r="X118" i="5"/>
  <c r="X109" i="5"/>
  <c r="X144" i="5"/>
  <c r="H44" i="5" s="1"/>
  <c r="Y83" i="5"/>
  <c r="X100" i="5" s="1"/>
  <c r="J191" i="5"/>
  <c r="J161" i="5"/>
  <c r="J151" i="5"/>
  <c r="Y151" i="5" s="1"/>
  <c r="J171" i="5"/>
  <c r="J181" i="5"/>
  <c r="Z121" i="5"/>
  <c r="Z112" i="5"/>
  <c r="AA87" i="5"/>
  <c r="Z95" i="5" s="1"/>
  <c r="J182" i="5"/>
  <c r="J152" i="5"/>
  <c r="J192" i="5"/>
  <c r="J172" i="5"/>
  <c r="J162" i="5"/>
  <c r="Z122" i="5"/>
  <c r="Z113" i="5"/>
  <c r="Z138" i="5"/>
  <c r="I97" i="5"/>
  <c r="I98" i="5" s="1"/>
  <c r="I38" i="5" s="1"/>
  <c r="J164" i="5"/>
  <c r="J154" i="5"/>
  <c r="J174" i="5"/>
  <c r="J194" i="5"/>
  <c r="J184" i="5"/>
  <c r="Z144" i="5"/>
  <c r="J44" i="5" s="1"/>
  <c r="Z124" i="5"/>
  <c r="Z115" i="5"/>
  <c r="Z97" i="5"/>
  <c r="I154" i="5"/>
  <c r="I164" i="5"/>
  <c r="I174" i="5"/>
  <c r="I194" i="5"/>
  <c r="I184" i="5"/>
  <c r="I144" i="5"/>
  <c r="I44" i="5" s="1"/>
  <c r="I124" i="5"/>
  <c r="I115" i="5"/>
  <c r="I106" i="5"/>
  <c r="E148" i="5"/>
  <c r="E158" i="5"/>
  <c r="E168" i="5"/>
  <c r="E178" i="5"/>
  <c r="E188" i="5"/>
  <c r="E109" i="5"/>
  <c r="E118" i="5"/>
  <c r="E144" i="5"/>
  <c r="E44" i="5" s="1"/>
  <c r="C151" i="5"/>
  <c r="C161" i="5"/>
  <c r="C191" i="5"/>
  <c r="C171" i="5"/>
  <c r="C181" i="5"/>
  <c r="D159" i="5"/>
  <c r="D149" i="5"/>
  <c r="D169" i="5"/>
  <c r="D179" i="5"/>
  <c r="D189" i="5"/>
  <c r="D163" i="5"/>
  <c r="D193" i="5"/>
  <c r="D153" i="5"/>
  <c r="D173" i="5"/>
  <c r="D183" i="5"/>
  <c r="T123" i="5"/>
  <c r="T105" i="5"/>
  <c r="T114" i="5"/>
  <c r="C152" i="5"/>
  <c r="C172" i="5"/>
  <c r="C162" i="5"/>
  <c r="C192" i="5"/>
  <c r="C182" i="5"/>
  <c r="C148" i="5"/>
  <c r="C168" i="5"/>
  <c r="C158" i="5"/>
  <c r="C188" i="5"/>
  <c r="C178" i="5"/>
  <c r="D150" i="5"/>
  <c r="S150" i="5" s="1"/>
  <c r="D170" i="5"/>
  <c r="D160" i="5"/>
  <c r="D190" i="5"/>
  <c r="D180" i="5"/>
  <c r="T120" i="5"/>
  <c r="T111" i="5"/>
  <c r="T102" i="5"/>
  <c r="C159" i="5"/>
  <c r="S159" i="5" s="1"/>
  <c r="C149" i="5"/>
  <c r="C169" i="5"/>
  <c r="C179" i="5"/>
  <c r="C189" i="5"/>
  <c r="C193" i="5"/>
  <c r="S193" i="5" s="1"/>
  <c r="C153" i="5"/>
  <c r="C173" i="5"/>
  <c r="C183" i="5"/>
  <c r="C163" i="5"/>
  <c r="D151" i="5"/>
  <c r="D171" i="5"/>
  <c r="D161" i="5"/>
  <c r="S161" i="5" s="1"/>
  <c r="D191" i="5"/>
  <c r="D181" i="5"/>
  <c r="T121" i="5"/>
  <c r="T112" i="5"/>
  <c r="T103" i="5"/>
  <c r="D85" i="5"/>
  <c r="C93" i="5" s="1"/>
  <c r="C160" i="5"/>
  <c r="C190" i="5"/>
  <c r="C150" i="5"/>
  <c r="C170" i="5"/>
  <c r="C180" i="5"/>
  <c r="D178" i="5"/>
  <c r="D148" i="5"/>
  <c r="D168" i="5"/>
  <c r="D158" i="5"/>
  <c r="D188" i="5"/>
  <c r="D162" i="5"/>
  <c r="D152" i="5"/>
  <c r="D172" i="5"/>
  <c r="D182" i="5"/>
  <c r="D192" i="5"/>
  <c r="T104" i="5"/>
  <c r="T122" i="5"/>
  <c r="T113" i="5"/>
  <c r="T101" i="5"/>
  <c r="T110" i="5"/>
  <c r="T131" i="5"/>
  <c r="T109" i="5"/>
  <c r="T100" i="5"/>
  <c r="T144" i="5"/>
  <c r="D44" i="5" s="1"/>
  <c r="C123" i="5"/>
  <c r="C105" i="5"/>
  <c r="C114" i="5"/>
  <c r="C122" i="5"/>
  <c r="C113" i="5"/>
  <c r="D87" i="5"/>
  <c r="C104" i="5" s="1"/>
  <c r="C138" i="5"/>
  <c r="D86" i="5"/>
  <c r="C94" i="5" s="1"/>
  <c r="C121" i="5"/>
  <c r="C112" i="5"/>
  <c r="C103" i="5"/>
  <c r="C102" i="5"/>
  <c r="C120" i="5"/>
  <c r="C111" i="5"/>
  <c r="C136" i="5"/>
  <c r="C137" i="5"/>
  <c r="C110" i="5"/>
  <c r="C119" i="5"/>
  <c r="C101" i="5"/>
  <c r="D84" i="5"/>
  <c r="C92" i="5" s="1"/>
  <c r="C131" i="5"/>
  <c r="C100" i="5"/>
  <c r="C109" i="5"/>
  <c r="C118" i="5"/>
  <c r="C144" i="5"/>
  <c r="C44" i="5" s="1"/>
  <c r="D83" i="5"/>
  <c r="C91" i="5" s="1"/>
  <c r="W83" i="5"/>
  <c r="V91" i="5" s="1"/>
  <c r="V136" i="5"/>
  <c r="V118" i="5"/>
  <c r="V100" i="5"/>
  <c r="V109" i="5"/>
  <c r="V144" i="5"/>
  <c r="F44" i="5" s="1"/>
  <c r="T138" i="5"/>
  <c r="W183" i="5"/>
  <c r="W173" i="5"/>
  <c r="W163" i="5"/>
  <c r="AC86" i="5"/>
  <c r="AC88" i="5"/>
  <c r="Z139" i="5"/>
  <c r="AA89" i="5"/>
  <c r="K130" i="5"/>
  <c r="K46" i="5" s="1"/>
  <c r="W172" i="5"/>
  <c r="W162" i="5"/>
  <c r="W174" i="5"/>
  <c r="Y158" i="5"/>
  <c r="Y170" i="5"/>
  <c r="AB136" i="5"/>
  <c r="Y86" i="5"/>
  <c r="X94" i="5" s="1"/>
  <c r="G98" i="5"/>
  <c r="G38" i="5" s="1"/>
  <c r="W180" i="5"/>
  <c r="G139" i="5"/>
  <c r="E96" i="5"/>
  <c r="U87" i="5"/>
  <c r="T95" i="5" s="1"/>
  <c r="U88" i="5"/>
  <c r="T96" i="5" s="1"/>
  <c r="E94" i="5"/>
  <c r="W85" i="5"/>
  <c r="V93" i="5" s="1"/>
  <c r="E139" i="5"/>
  <c r="U158" i="5"/>
  <c r="S173" i="5"/>
  <c r="K139" i="5"/>
  <c r="K140" i="5" s="1"/>
  <c r="K48" i="5" s="1"/>
  <c r="U84" i="5"/>
  <c r="T92" i="5" s="1"/>
  <c r="E92" i="5"/>
  <c r="X136" i="5"/>
  <c r="X139" i="5"/>
  <c r="F83" i="5"/>
  <c r="E91" i="5" s="1"/>
  <c r="Y153" i="5"/>
  <c r="G130" i="5"/>
  <c r="G46" i="5" s="1"/>
  <c r="E136" i="5"/>
  <c r="E131" i="5"/>
  <c r="E137" i="5"/>
  <c r="I130" i="5"/>
  <c r="I46" i="5" s="1"/>
  <c r="V138" i="5"/>
  <c r="V92" i="5"/>
  <c r="V139" i="5"/>
  <c r="V116" i="5"/>
  <c r="F40" i="5" s="1"/>
  <c r="V137" i="5"/>
  <c r="C139" i="5"/>
  <c r="T137" i="5"/>
  <c r="T139" i="5"/>
  <c r="AC87" i="5"/>
  <c r="AB95" i="5" s="1"/>
  <c r="AB98" i="5" s="1"/>
  <c r="AB139" i="5"/>
  <c r="I139" i="5"/>
  <c r="M138" i="5"/>
  <c r="U83" i="5"/>
  <c r="T91" i="5" s="1"/>
  <c r="T136" i="5"/>
  <c r="W149" i="5" l="1"/>
  <c r="I140" i="5"/>
  <c r="X98" i="5"/>
  <c r="H38" i="5" s="1"/>
  <c r="Y194" i="5"/>
  <c r="AA169" i="5"/>
  <c r="G125" i="5"/>
  <c r="G41" i="5" s="1"/>
  <c r="G116" i="5"/>
  <c r="G40" i="5" s="1"/>
  <c r="U148" i="5"/>
  <c r="C125" i="5"/>
  <c r="C41" i="5" s="1"/>
  <c r="E116" i="5"/>
  <c r="E40" i="5" s="1"/>
  <c r="U151" i="5"/>
  <c r="E100" i="5"/>
  <c r="E107" i="5" s="1"/>
  <c r="E39" i="5" s="1"/>
  <c r="V125" i="5"/>
  <c r="F41" i="5" s="1"/>
  <c r="S179" i="5"/>
  <c r="S148" i="5"/>
  <c r="Y188" i="5"/>
  <c r="AA154" i="5"/>
  <c r="AA150" i="5"/>
  <c r="Y148" i="5"/>
  <c r="S164" i="5"/>
  <c r="AA153" i="5"/>
  <c r="AA189" i="5"/>
  <c r="Y191" i="5"/>
  <c r="G107" i="5"/>
  <c r="G39" i="5" s="1"/>
  <c r="AA162" i="5"/>
  <c r="U150" i="5"/>
  <c r="S174" i="5"/>
  <c r="S168" i="5"/>
  <c r="S181" i="5"/>
  <c r="S151" i="5"/>
  <c r="S152" i="5"/>
  <c r="S183" i="5"/>
  <c r="Y190" i="5"/>
  <c r="W189" i="5"/>
  <c r="U152" i="5"/>
  <c r="S154" i="5"/>
  <c r="W181" i="5"/>
  <c r="AA159" i="5"/>
  <c r="Y181" i="5"/>
  <c r="W171" i="5"/>
  <c r="U164" i="5"/>
  <c r="U160" i="5"/>
  <c r="AA171" i="5"/>
  <c r="U153" i="5"/>
  <c r="G140" i="5"/>
  <c r="G48" i="5" s="1"/>
  <c r="S162" i="5"/>
  <c r="S158" i="5"/>
  <c r="Y152" i="5"/>
  <c r="Y156" i="5" s="1"/>
  <c r="I54" i="5" s="1"/>
  <c r="Y161" i="5"/>
  <c r="X116" i="5"/>
  <c r="H40" i="5" s="1"/>
  <c r="W150" i="5"/>
  <c r="K116" i="5"/>
  <c r="K40" i="5" s="1"/>
  <c r="V107" i="5"/>
  <c r="F39" i="5" s="1"/>
  <c r="Z130" i="5"/>
  <c r="J46" i="5" s="1"/>
  <c r="M136" i="5"/>
  <c r="T107" i="5"/>
  <c r="D39" i="5" s="1"/>
  <c r="S160" i="5"/>
  <c r="S149" i="5"/>
  <c r="S191" i="5"/>
  <c r="I107" i="5"/>
  <c r="I39" i="5" s="1"/>
  <c r="AB116" i="5"/>
  <c r="L40" i="5" s="1"/>
  <c r="K107" i="5"/>
  <c r="K39" i="5" s="1"/>
  <c r="AB107" i="5"/>
  <c r="L39" i="5" s="1"/>
  <c r="W191" i="5"/>
  <c r="AA191" i="5"/>
  <c r="E125" i="5"/>
  <c r="E41" i="5" s="1"/>
  <c r="I116" i="5"/>
  <c r="I40" i="5" s="1"/>
  <c r="Z98" i="5"/>
  <c r="J38" i="5" s="1"/>
  <c r="AB125" i="5"/>
  <c r="L41" i="5" s="1"/>
  <c r="X130" i="5"/>
  <c r="H46" i="5" s="1"/>
  <c r="I125" i="5"/>
  <c r="I41" i="5" s="1"/>
  <c r="Y162" i="5"/>
  <c r="AA149" i="5"/>
  <c r="AA152" i="5"/>
  <c r="AA151" i="5"/>
  <c r="W151" i="5"/>
  <c r="W156" i="5" s="1"/>
  <c r="G54" i="5" s="1"/>
  <c r="AA148" i="5"/>
  <c r="E130" i="5"/>
  <c r="E46" i="5" s="1"/>
  <c r="C130" i="5"/>
  <c r="C46" i="5" s="1"/>
  <c r="G42" i="5"/>
  <c r="C116" i="5"/>
  <c r="C40" i="5" s="1"/>
  <c r="Y164" i="5"/>
  <c r="Y174" i="5"/>
  <c r="X107" i="5"/>
  <c r="X125" i="5"/>
  <c r="H41" i="5" s="1"/>
  <c r="Z100" i="5"/>
  <c r="Z107" i="5" s="1"/>
  <c r="Z140" i="5"/>
  <c r="J48" i="5" s="1"/>
  <c r="Z125" i="5"/>
  <c r="J41" i="5" s="1"/>
  <c r="X140" i="5"/>
  <c r="H48" i="5" s="1"/>
  <c r="Z116" i="5"/>
  <c r="J40" i="5" s="1"/>
  <c r="Y154" i="5"/>
  <c r="AB140" i="5"/>
  <c r="L48" i="5" s="1"/>
  <c r="AB130" i="5"/>
  <c r="L46" i="5" s="1"/>
  <c r="S153" i="5"/>
  <c r="C98" i="5"/>
  <c r="C38" i="5" s="1"/>
  <c r="C107" i="5"/>
  <c r="C39" i="5" s="1"/>
  <c r="T119" i="5"/>
  <c r="S189" i="5"/>
  <c r="T118" i="5"/>
  <c r="M137" i="5"/>
  <c r="V130" i="5"/>
  <c r="F46" i="5" s="1"/>
  <c r="Y192" i="5"/>
  <c r="W161" i="5"/>
  <c r="AA179" i="5"/>
  <c r="Y184" i="5"/>
  <c r="W170" i="5"/>
  <c r="AD144" i="5"/>
  <c r="I42" i="5"/>
  <c r="W169" i="5"/>
  <c r="W160" i="5"/>
  <c r="Y172" i="5"/>
  <c r="U183" i="5"/>
  <c r="U191" i="5"/>
  <c r="U179" i="5"/>
  <c r="U168" i="5"/>
  <c r="K125" i="5"/>
  <c r="K41" i="5" s="1"/>
  <c r="U169" i="5"/>
  <c r="S171" i="5"/>
  <c r="T98" i="5"/>
  <c r="D38" i="5" s="1"/>
  <c r="U149" i="5"/>
  <c r="V140" i="5"/>
  <c r="F48" i="5" s="1"/>
  <c r="V98" i="5"/>
  <c r="F38" i="5" s="1"/>
  <c r="U161" i="5"/>
  <c r="S172" i="5"/>
  <c r="W159" i="5"/>
  <c r="Y171" i="5"/>
  <c r="AA161" i="5"/>
  <c r="AA181" i="5"/>
  <c r="Y182" i="5"/>
  <c r="Y180" i="5"/>
  <c r="Y178" i="5"/>
  <c r="U181" i="5"/>
  <c r="S169" i="5"/>
  <c r="W188" i="5"/>
  <c r="AD138" i="5"/>
  <c r="T140" i="5"/>
  <c r="D48" i="5" s="1"/>
  <c r="AA164" i="5"/>
  <c r="AA184" i="5"/>
  <c r="AA170" i="5"/>
  <c r="AA190" i="5"/>
  <c r="AA168" i="5"/>
  <c r="AA188" i="5"/>
  <c r="S178" i="5"/>
  <c r="AA173" i="5"/>
  <c r="AA193" i="5"/>
  <c r="AA172" i="5"/>
  <c r="AA192" i="5"/>
  <c r="Y173" i="5"/>
  <c r="Y193" i="5"/>
  <c r="Y159" i="5"/>
  <c r="Y179" i="5"/>
  <c r="W168" i="5"/>
  <c r="U194" i="5"/>
  <c r="U172" i="5"/>
  <c r="U192" i="5"/>
  <c r="U190" i="5"/>
  <c r="U178" i="5"/>
  <c r="S184" i="5"/>
  <c r="S182" i="5"/>
  <c r="S180" i="5"/>
  <c r="E98" i="5"/>
  <c r="AA174" i="5"/>
  <c r="AA194" i="5"/>
  <c r="AA160" i="5"/>
  <c r="AA180" i="5"/>
  <c r="AA158" i="5"/>
  <c r="AA178" i="5"/>
  <c r="S188" i="5"/>
  <c r="AA163" i="5"/>
  <c r="AA183" i="5"/>
  <c r="AA182" i="5"/>
  <c r="Y163" i="5"/>
  <c r="Y169" i="5"/>
  <c r="Y189" i="5"/>
  <c r="W158" i="5"/>
  <c r="W178" i="5"/>
  <c r="U184" i="5"/>
  <c r="U162" i="5"/>
  <c r="U182" i="5"/>
  <c r="U180" i="5"/>
  <c r="U188" i="5"/>
  <c r="S194" i="5"/>
  <c r="S192" i="5"/>
  <c r="S170" i="5"/>
  <c r="S190" i="5"/>
  <c r="W179" i="5"/>
  <c r="W192" i="5"/>
  <c r="L38" i="5"/>
  <c r="L42" i="5" s="1"/>
  <c r="S163" i="5"/>
  <c r="E140" i="5"/>
  <c r="E48" i="5" s="1"/>
  <c r="C140" i="5"/>
  <c r="C48" i="5" s="1"/>
  <c r="T130" i="5"/>
  <c r="D46" i="5" s="1"/>
  <c r="T116" i="5"/>
  <c r="N44" i="5"/>
  <c r="M44" i="5"/>
  <c r="AD137" i="5"/>
  <c r="M144" i="5"/>
  <c r="M139" i="5"/>
  <c r="AD136" i="5"/>
  <c r="AD139" i="5"/>
  <c r="I48" i="5"/>
  <c r="F42" i="5" l="1"/>
  <c r="M40" i="5"/>
  <c r="M41" i="5"/>
  <c r="I128" i="5"/>
  <c r="I132" i="5" s="1"/>
  <c r="N140" i="5"/>
  <c r="V128" i="5"/>
  <c r="G128" i="5"/>
  <c r="G132" i="5" s="1"/>
  <c r="S156" i="5"/>
  <c r="C54" i="5" s="1"/>
  <c r="U156" i="5"/>
  <c r="E54" i="5" s="1"/>
  <c r="M39" i="5"/>
  <c r="V132" i="5"/>
  <c r="S166" i="5"/>
  <c r="C42" i="5"/>
  <c r="M116" i="5"/>
  <c r="AB128" i="5"/>
  <c r="AB132" i="5" s="1"/>
  <c r="M46" i="5"/>
  <c r="AA156" i="5"/>
  <c r="K54" i="5" s="1"/>
  <c r="U176" i="5"/>
  <c r="X128" i="5"/>
  <c r="X132" i="5" s="1"/>
  <c r="AD107" i="5"/>
  <c r="J39" i="5"/>
  <c r="J42" i="5" s="1"/>
  <c r="H39" i="5"/>
  <c r="H42" i="5" s="1"/>
  <c r="Z128" i="5"/>
  <c r="Z132" i="5" s="1"/>
  <c r="W196" i="5"/>
  <c r="AD116" i="5"/>
  <c r="C128" i="5"/>
  <c r="C132" i="5" s="1"/>
  <c r="M98" i="5"/>
  <c r="T125" i="5"/>
  <c r="D41" i="5" s="1"/>
  <c r="N41" i="5" s="1"/>
  <c r="K42" i="5"/>
  <c r="W166" i="5"/>
  <c r="U196" i="5"/>
  <c r="N46" i="5"/>
  <c r="Y176" i="5"/>
  <c r="E38" i="5"/>
  <c r="E42" i="5" s="1"/>
  <c r="W186" i="5"/>
  <c r="Y196" i="5"/>
  <c r="M125" i="5"/>
  <c r="M107" i="5"/>
  <c r="E128" i="5"/>
  <c r="E132" i="5" s="1"/>
  <c r="M140" i="5"/>
  <c r="W176" i="5"/>
  <c r="K128" i="5"/>
  <c r="K132" i="5" s="1"/>
  <c r="N38" i="5"/>
  <c r="S176" i="5"/>
  <c r="AD98" i="5"/>
  <c r="U166" i="5"/>
  <c r="Y166" i="5"/>
  <c r="AA166" i="5"/>
  <c r="Y186" i="5"/>
  <c r="AA186" i="5"/>
  <c r="U186" i="5"/>
  <c r="S186" i="5"/>
  <c r="AA176" i="5"/>
  <c r="S196" i="5"/>
  <c r="AA196" i="5"/>
  <c r="M48" i="5"/>
  <c r="N48" i="5"/>
  <c r="D40" i="5"/>
  <c r="AE140" i="5"/>
  <c r="AD140" i="5"/>
  <c r="M54" i="5" l="1"/>
  <c r="M62" i="5" s="1"/>
  <c r="N39" i="5"/>
  <c r="M42" i="5"/>
  <c r="T128" i="5"/>
  <c r="T132" i="5" s="1"/>
  <c r="AD132" i="5" s="1"/>
  <c r="AD125" i="5"/>
  <c r="AD128" i="5" s="1"/>
  <c r="AE132" i="5" s="1"/>
  <c r="M38" i="5"/>
  <c r="M126" i="5"/>
  <c r="M128" i="5"/>
  <c r="N132" i="5" s="1"/>
  <c r="AC186" i="5"/>
  <c r="Q50" i="5" s="1"/>
  <c r="AC176" i="5"/>
  <c r="L50" i="5" s="1"/>
  <c r="AC166" i="5"/>
  <c r="H50" i="5" s="1"/>
  <c r="AD126" i="5"/>
  <c r="M132" i="5"/>
  <c r="AC196" i="5"/>
  <c r="D50" i="5" s="1"/>
  <c r="D42" i="5"/>
  <c r="N42" i="5" s="1"/>
  <c r="N40" i="5"/>
</calcChain>
</file>

<file path=xl/comments1.xml><?xml version="1.0" encoding="utf-8"?>
<comments xmlns="http://schemas.openxmlformats.org/spreadsheetml/2006/main">
  <authors>
    <author>Emil Ulrich</author>
    <author>Roland Birrer</author>
  </authors>
  <commentList>
    <comment ref="C6" authorId="0" shapeId="0">
      <text>
        <r>
          <rPr>
            <sz val="8"/>
            <color indexed="81"/>
            <rFont val="Tahoma"/>
            <family val="2"/>
          </rPr>
          <t xml:space="preserve">Name Vorname
</t>
        </r>
      </text>
    </comment>
    <comment ref="K6" authorId="0" shapeId="0">
      <text>
        <r>
          <rPr>
            <sz val="8"/>
            <color indexed="81"/>
            <rFont val="Tahoma"/>
            <family val="2"/>
          </rPr>
          <t>z.B. 2020/21</t>
        </r>
      </text>
    </comment>
    <comment ref="C12" authorId="0" shapeId="0">
      <text>
        <r>
          <rPr>
            <sz val="8"/>
            <color indexed="81"/>
            <rFont val="Tahoma"/>
            <family val="2"/>
          </rPr>
          <t>Abkürzung, z.B.
EK, P12, P34, KK56</t>
        </r>
      </text>
    </comment>
    <comment ref="G12" authorId="0" shapeId="0">
      <text>
        <r>
          <rPr>
            <sz val="8"/>
            <color indexed="81"/>
            <rFont val="Tahoma"/>
            <family val="2"/>
          </rPr>
          <t xml:space="preserve">Voraussichtliche 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Schülerzahl</t>
        </r>
      </text>
    </comment>
    <comment ref="K12" authorId="0" shapeId="0">
      <text>
        <r>
          <rPr>
            <sz val="8"/>
            <color indexed="81"/>
            <rFont val="Tahoma"/>
            <family val="2"/>
          </rPr>
          <t>Datum, z.B. 
3.5.53</t>
        </r>
      </text>
    </comment>
    <comment ref="C15" authorId="0" shapeId="0">
      <text>
        <r>
          <rPr>
            <sz val="8"/>
            <color indexed="81"/>
            <rFont val="Tahoma"/>
            <family val="2"/>
          </rPr>
          <t>Klasse</t>
        </r>
      </text>
    </comment>
    <comment ref="D15" authorId="0" shapeId="0">
      <text>
        <r>
          <rPr>
            <sz val="8"/>
            <color indexed="81"/>
            <rFont val="Tahoma"/>
            <family val="2"/>
          </rPr>
          <t>Klasse</t>
        </r>
      </text>
    </comment>
    <comment ref="C16" authorId="0" shapeId="0">
      <text>
        <r>
          <rPr>
            <sz val="8"/>
            <color indexed="81"/>
            <rFont val="Tahoma"/>
            <family val="2"/>
          </rPr>
          <t>nur E möglich</t>
        </r>
      </text>
    </comment>
    <comment ref="D16" authorId="0" shapeId="0">
      <text>
        <r>
          <rPr>
            <sz val="8"/>
            <color indexed="81"/>
            <rFont val="Tahoma"/>
            <family val="2"/>
          </rPr>
          <t>nur E möglich</t>
        </r>
      </text>
    </comment>
    <comment ref="E16" authorId="0" shapeId="0">
      <text>
        <r>
          <rPr>
            <sz val="8"/>
            <color indexed="81"/>
            <rFont val="Tahoma"/>
            <family val="2"/>
          </rPr>
          <t>nur E möglich</t>
        </r>
      </text>
    </comment>
    <comment ref="F16" authorId="0" shapeId="0">
      <text>
        <r>
          <rPr>
            <sz val="8"/>
            <color indexed="81"/>
            <rFont val="Tahoma"/>
            <family val="2"/>
          </rPr>
          <t>nur E möglich</t>
        </r>
      </text>
    </comment>
    <comment ref="G16" authorId="0" shapeId="0">
      <text>
        <r>
          <rPr>
            <sz val="8"/>
            <color indexed="81"/>
            <rFont val="Tahoma"/>
            <family val="2"/>
          </rPr>
          <t>nur E möglich</t>
        </r>
      </text>
    </comment>
    <comment ref="H16" authorId="0" shapeId="0">
      <text>
        <r>
          <rPr>
            <sz val="8"/>
            <color indexed="81"/>
            <rFont val="Tahoma"/>
            <family val="2"/>
          </rPr>
          <t>nur E möglich</t>
        </r>
      </text>
    </comment>
    <comment ref="I16" authorId="0" shapeId="0">
      <text>
        <r>
          <rPr>
            <sz val="8"/>
            <color indexed="81"/>
            <rFont val="Tahoma"/>
            <family val="2"/>
          </rPr>
          <t>nur E möglich</t>
        </r>
      </text>
    </comment>
    <comment ref="J16" authorId="0" shapeId="0">
      <text>
        <r>
          <rPr>
            <sz val="8"/>
            <color indexed="81"/>
            <rFont val="Tahoma"/>
            <family val="2"/>
          </rPr>
          <t>nur E möglich</t>
        </r>
      </text>
    </comment>
    <comment ref="K16" authorId="0" shapeId="0">
      <text>
        <r>
          <rPr>
            <sz val="8"/>
            <color indexed="81"/>
            <rFont val="Tahoma"/>
            <family val="2"/>
          </rPr>
          <t>nur E möglich</t>
        </r>
      </text>
    </comment>
    <comment ref="L16" authorId="0" shapeId="0">
      <text>
        <r>
          <rPr>
            <sz val="8"/>
            <color indexed="81"/>
            <rFont val="Tahoma"/>
            <family val="2"/>
          </rPr>
          <t>nur E möglich</t>
        </r>
      </text>
    </comment>
    <comment ref="B17" authorId="0" shapeId="0">
      <text>
        <r>
          <rPr>
            <sz val="8"/>
            <color indexed="81"/>
            <rFont val="Tahoma"/>
            <family val="2"/>
          </rPr>
          <t xml:space="preserve">Startzeit </t>
        </r>
        <r>
          <rPr>
            <sz val="8"/>
            <color indexed="81"/>
            <rFont val="Tahoma"/>
            <family val="2"/>
          </rPr>
          <t>vm</t>
        </r>
      </text>
    </comment>
    <comment ref="M21" authorId="0" shapeId="0">
      <text>
        <r>
          <rPr>
            <sz val="8"/>
            <color indexed="81"/>
            <rFont val="Tahoma"/>
            <family val="2"/>
          </rPr>
          <t>Pausenzeit</t>
        </r>
      </text>
    </comment>
    <comment ref="B27" authorId="0" shapeId="0">
      <text>
        <r>
          <rPr>
            <sz val="8"/>
            <color indexed="81"/>
            <rFont val="Tahoma"/>
            <family val="2"/>
          </rPr>
          <t>Startzeit nm</t>
        </r>
      </text>
    </comment>
    <comment ref="C68" authorId="1" shapeId="0">
      <text>
        <r>
          <rPr>
            <sz val="9"/>
            <color indexed="81"/>
            <rFont val="Segoe UI"/>
            <charset val="1"/>
          </rPr>
          <t xml:space="preserve">Für interne / spezielle Informationen nach Vorgabe der Schulleitung
</t>
        </r>
      </text>
    </comment>
  </commentList>
</comments>
</file>

<file path=xl/sharedStrings.xml><?xml version="1.0" encoding="utf-8"?>
<sst xmlns="http://schemas.openxmlformats.org/spreadsheetml/2006/main" count="159" uniqueCount="94">
  <si>
    <t>PLZ Wohnort</t>
  </si>
  <si>
    <t>Montag</t>
  </si>
  <si>
    <t>Dienstag</t>
  </si>
  <si>
    <t>Mittwoch</t>
  </si>
  <si>
    <t>Donnerstag</t>
  </si>
  <si>
    <t>Freitag</t>
  </si>
  <si>
    <t>Mo</t>
  </si>
  <si>
    <t>Di</t>
  </si>
  <si>
    <t>Mi</t>
  </si>
  <si>
    <t>Do</t>
  </si>
  <si>
    <t>Fr</t>
  </si>
  <si>
    <t>Block A</t>
  </si>
  <si>
    <t>Block B</t>
  </si>
  <si>
    <t>Block C</t>
  </si>
  <si>
    <t>Block D</t>
  </si>
  <si>
    <t>Total</t>
  </si>
  <si>
    <t>Altern</t>
  </si>
  <si>
    <t>Förd</t>
  </si>
  <si>
    <t>Lehrperson</t>
  </si>
  <si>
    <t>geb.</t>
  </si>
  <si>
    <t>Datum / Unterschrift Lehrperson</t>
  </si>
  <si>
    <t xml:space="preserve">Schüler </t>
  </si>
  <si>
    <t>Strasse</t>
  </si>
  <si>
    <t>Block E</t>
  </si>
  <si>
    <t>Tage</t>
  </si>
  <si>
    <t>Zeilen</t>
  </si>
  <si>
    <t>LP x</t>
  </si>
  <si>
    <t>LP y</t>
  </si>
  <si>
    <t xml:space="preserve">E-Mail </t>
  </si>
  <si>
    <t>PLZ Schulort</t>
  </si>
  <si>
    <t xml:space="preserve">Klasse </t>
  </si>
  <si>
    <t>Kirche</t>
  </si>
  <si>
    <t xml:space="preserve">  +</t>
  </si>
  <si>
    <t>And. Lehrpersonen</t>
  </si>
  <si>
    <t xml:space="preserve">  -</t>
  </si>
  <si>
    <t>x =</t>
  </si>
  <si>
    <t>y =</t>
  </si>
  <si>
    <t>z =</t>
  </si>
  <si>
    <t xml:space="preserve"> </t>
  </si>
  <si>
    <t>Pensum Klassenlehrperson</t>
  </si>
  <si>
    <t xml:space="preserve">  =</t>
  </si>
  <si>
    <t>Unterricht</t>
  </si>
  <si>
    <t>Schülerlektionen</t>
  </si>
  <si>
    <t>plus</t>
  </si>
  <si>
    <t>minus</t>
  </si>
  <si>
    <t>LP z</t>
  </si>
  <si>
    <t>Zweiter Teil (rechts)</t>
  </si>
  <si>
    <t>total</t>
  </si>
  <si>
    <t>Klassenlehrer</t>
  </si>
  <si>
    <t>im Einsatz</t>
  </si>
  <si>
    <t>in eigener Klasse</t>
  </si>
  <si>
    <t>plus weitere Lektionen:</t>
  </si>
  <si>
    <t>Bereich</t>
  </si>
  <si>
    <t>Kurzbeschrieb:</t>
  </si>
  <si>
    <t xml:space="preserve">       Unterricht in anderen Klassen</t>
  </si>
  <si>
    <t>Unt</t>
  </si>
  <si>
    <t xml:space="preserve">       und spezielle Aufgaben </t>
  </si>
  <si>
    <t>SL</t>
  </si>
  <si>
    <t xml:space="preserve">       in verschiedenen Pools</t>
  </si>
  <si>
    <t>SE</t>
  </si>
  <si>
    <t>SB</t>
  </si>
  <si>
    <t>Pensum</t>
  </si>
  <si>
    <t>plus "fremde" Lektionen:</t>
  </si>
  <si>
    <t xml:space="preserve">       Integrierte Sonderschulung</t>
  </si>
  <si>
    <t>Kanton</t>
  </si>
  <si>
    <t xml:space="preserve">       Unt. bei anderem Schulträger</t>
  </si>
  <si>
    <t>Gem/Bez</t>
  </si>
  <si>
    <t xml:space="preserve">       Religionsstunden</t>
  </si>
  <si>
    <t>muss 0 sein</t>
  </si>
  <si>
    <t>Mindestens</t>
  </si>
  <si>
    <t>eine Spalte</t>
  </si>
  <si>
    <t>dann 0</t>
  </si>
  <si>
    <t>Rechts:</t>
  </si>
  <si>
    <t>(Min)</t>
  </si>
  <si>
    <t>Schuljahr</t>
  </si>
  <si>
    <t>Schulhaus</t>
  </si>
  <si>
    <t>Zimmer</t>
  </si>
  <si>
    <t>Tel. Schule</t>
  </si>
  <si>
    <t>Tel. privat</t>
  </si>
  <si>
    <t>Pensum der beiden Klassen</t>
  </si>
  <si>
    <t>Klassen und eigenes Pensum</t>
  </si>
  <si>
    <t>KLP</t>
  </si>
  <si>
    <t xml:space="preserve">       Klassenlehrerstunde</t>
  </si>
  <si>
    <t>w=</t>
  </si>
  <si>
    <t>LP w</t>
  </si>
  <si>
    <t>Abteilung Schulcontrolling</t>
  </si>
  <si>
    <t>Alternieren 1./2.PS</t>
  </si>
  <si>
    <t>E</t>
  </si>
  <si>
    <r>
      <t xml:space="preserve">Stundenplan Primarschule  </t>
    </r>
    <r>
      <rPr>
        <b/>
        <sz val="10"/>
        <rFont val="Arial"/>
        <family val="2"/>
      </rPr>
      <t>(zweiklassig)</t>
    </r>
  </si>
  <si>
    <t>Datum / Unterschrift Schulleitung</t>
  </si>
  <si>
    <t>Mobile</t>
  </si>
  <si>
    <t>Bemerkungen:</t>
  </si>
  <si>
    <t>ICT</t>
  </si>
  <si>
    <t>Version 2022-04-19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</si>
</sst>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dd/mm/yyyy;@"/>
  </numFmts>
  <fonts count="2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u/>
      <sz val="10"/>
      <color indexed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10"/>
      <color indexed="10"/>
      <name val="Arial"/>
      <family val="2"/>
    </font>
    <font>
      <sz val="8"/>
      <color indexed="20"/>
      <name val="Arial"/>
      <family val="2"/>
    </font>
    <font>
      <sz val="8"/>
      <color rgb="FFFF0000"/>
      <name val="Arial"/>
      <family val="2"/>
    </font>
    <font>
      <b/>
      <u/>
      <sz val="10"/>
      <name val="Arial"/>
      <family val="2"/>
    </font>
    <font>
      <sz val="9"/>
      <color indexed="81"/>
      <name val="Segoe UI"/>
      <charset val="1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4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84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center"/>
    </xf>
    <xf numFmtId="20" fontId="2" fillId="2" borderId="2" xfId="0" applyNumberFormat="1" applyFont="1" applyFill="1" applyBorder="1" applyAlignment="1" applyProtection="1">
      <alignment horizontal="center" vertical="top"/>
    </xf>
    <xf numFmtId="20" fontId="4" fillId="2" borderId="2" xfId="0" applyNumberFormat="1" applyFont="1" applyFill="1" applyBorder="1" applyAlignment="1" applyProtection="1">
      <alignment horizontal="center" vertical="top"/>
      <protection locked="0"/>
    </xf>
    <xf numFmtId="0" fontId="3" fillId="2" borderId="3" xfId="0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2" fillId="0" borderId="0" xfId="0" applyFont="1" applyProtection="1"/>
    <xf numFmtId="0" fontId="2" fillId="0" borderId="0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0" fillId="0" borderId="0" xfId="0" applyBorder="1" applyProtection="1"/>
    <xf numFmtId="0" fontId="0" fillId="0" borderId="4" xfId="0" applyBorder="1" applyProtection="1"/>
    <xf numFmtId="0" fontId="0" fillId="0" borderId="4" xfId="0" applyBorder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4" fillId="0" borderId="0" xfId="0" applyFont="1" applyFill="1" applyBorder="1" applyAlignment="1" applyProtection="1">
      <alignment horizontal="left" vertical="center"/>
    </xf>
    <xf numFmtId="0" fontId="2" fillId="2" borderId="2" xfId="0" applyFont="1" applyFill="1" applyBorder="1" applyAlignment="1" applyProtection="1">
      <alignment horizontal="center"/>
    </xf>
    <xf numFmtId="0" fontId="0" fillId="0" borderId="0" xfId="0" applyAlignment="1" applyProtection="1"/>
    <xf numFmtId="0" fontId="4" fillId="0" borderId="0" xfId="0" applyFont="1" applyAlignment="1" applyProtection="1"/>
    <xf numFmtId="0" fontId="3" fillId="2" borderId="0" xfId="0" applyFont="1" applyFill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</xf>
    <xf numFmtId="0" fontId="2" fillId="2" borderId="6" xfId="0" applyFont="1" applyFill="1" applyBorder="1" applyAlignment="1" applyProtection="1">
      <alignment horizontal="center"/>
    </xf>
    <xf numFmtId="0" fontId="0" fillId="0" borderId="0" xfId="0" applyFill="1" applyBorder="1" applyAlignment="1" applyProtection="1"/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Border="1" applyProtection="1"/>
    <xf numFmtId="0" fontId="2" fillId="0" borderId="5" xfId="0" applyFont="1" applyBorder="1" applyAlignment="1" applyProtection="1">
      <alignment horizontal="left"/>
    </xf>
    <xf numFmtId="0" fontId="2" fillId="0" borderId="5" xfId="0" applyFont="1" applyBorder="1" applyProtection="1"/>
    <xf numFmtId="0" fontId="2" fillId="0" borderId="5" xfId="0" applyFont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Alignment="1" applyProtection="1"/>
    <xf numFmtId="0" fontId="4" fillId="2" borderId="7" xfId="0" applyNumberFormat="1" applyFont="1" applyFill="1" applyBorder="1" applyAlignment="1" applyProtection="1">
      <alignment horizontal="center"/>
    </xf>
    <xf numFmtId="0" fontId="10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right"/>
    </xf>
    <xf numFmtId="0" fontId="8" fillId="0" borderId="0" xfId="0" applyFont="1" applyFill="1" applyBorder="1" applyAlignment="1" applyProtection="1">
      <alignment horizontal="left"/>
    </xf>
    <xf numFmtId="0" fontId="3" fillId="0" borderId="0" xfId="0" applyFont="1" applyProtection="1"/>
    <xf numFmtId="0" fontId="3" fillId="0" borderId="0" xfId="0" applyFont="1" applyFill="1" applyProtection="1"/>
    <xf numFmtId="0" fontId="4" fillId="0" borderId="0" xfId="0" applyNumberFormat="1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/>
    </xf>
    <xf numFmtId="0" fontId="0" fillId="0" borderId="12" xfId="0" applyNumberFormat="1" applyFill="1" applyBorder="1" applyAlignment="1" applyProtection="1">
      <alignment horizontal="center"/>
    </xf>
    <xf numFmtId="0" fontId="0" fillId="0" borderId="13" xfId="0" applyNumberFormat="1" applyFill="1" applyBorder="1" applyAlignment="1" applyProtection="1">
      <alignment horizontal="center"/>
    </xf>
    <xf numFmtId="0" fontId="0" fillId="0" borderId="14" xfId="0" applyNumberFormat="1" applyFill="1" applyBorder="1" applyAlignment="1" applyProtection="1">
      <alignment horizontal="center"/>
    </xf>
    <xf numFmtId="0" fontId="0" fillId="0" borderId="15" xfId="0" applyNumberFormat="1" applyFill="1" applyBorder="1" applyAlignment="1" applyProtection="1">
      <alignment horizontal="center"/>
    </xf>
    <xf numFmtId="0" fontId="0" fillId="0" borderId="16" xfId="0" applyNumberFormat="1" applyFill="1" applyBorder="1" applyAlignment="1" applyProtection="1">
      <alignment horizontal="center"/>
    </xf>
    <xf numFmtId="0" fontId="0" fillId="0" borderId="17" xfId="0" applyNumberFormat="1" applyFill="1" applyBorder="1" applyAlignment="1" applyProtection="1">
      <alignment horizontal="center"/>
    </xf>
    <xf numFmtId="0" fontId="4" fillId="0" borderId="18" xfId="0" applyNumberFormat="1" applyFont="1" applyFill="1" applyBorder="1" applyAlignment="1" applyProtection="1">
      <alignment horizontal="center"/>
    </xf>
    <xf numFmtId="0" fontId="4" fillId="0" borderId="19" xfId="0" applyNumberFormat="1" applyFont="1" applyFill="1" applyBorder="1" applyAlignment="1" applyProtection="1">
      <alignment horizontal="center"/>
    </xf>
    <xf numFmtId="0" fontId="4" fillId="2" borderId="19" xfId="0" applyNumberFormat="1" applyFont="1" applyFill="1" applyBorder="1" applyAlignment="1" applyProtection="1">
      <alignment horizontal="center"/>
    </xf>
    <xf numFmtId="0" fontId="2" fillId="2" borderId="20" xfId="0" applyNumberFormat="1" applyFont="1" applyFill="1" applyBorder="1" applyAlignment="1" applyProtection="1">
      <alignment horizontal="center"/>
    </xf>
    <xf numFmtId="0" fontId="2" fillId="2" borderId="13" xfId="0" applyNumberFormat="1" applyFont="1" applyFill="1" applyBorder="1" applyAlignment="1" applyProtection="1">
      <alignment horizontal="center"/>
    </xf>
    <xf numFmtId="0" fontId="2" fillId="2" borderId="21" xfId="0" applyNumberFormat="1" applyFont="1" applyFill="1" applyBorder="1" applyAlignment="1" applyProtection="1">
      <alignment horizontal="center"/>
    </xf>
    <xf numFmtId="0" fontId="2" fillId="2" borderId="17" xfId="0" applyNumberFormat="1" applyFont="1" applyFill="1" applyBorder="1" applyAlignment="1" applyProtection="1">
      <alignment horizontal="center"/>
    </xf>
    <xf numFmtId="0" fontId="2" fillId="2" borderId="22" xfId="0" applyNumberFormat="1" applyFont="1" applyFill="1" applyBorder="1" applyAlignment="1" applyProtection="1">
      <alignment horizontal="center"/>
    </xf>
    <xf numFmtId="0" fontId="2" fillId="2" borderId="15" xfId="0" applyNumberFormat="1" applyFont="1" applyFill="1" applyBorder="1" applyAlignment="1" applyProtection="1">
      <alignment horizontal="center"/>
    </xf>
    <xf numFmtId="20" fontId="2" fillId="2" borderId="23" xfId="0" applyNumberFormat="1" applyFont="1" applyFill="1" applyBorder="1" applyAlignment="1" applyProtection="1">
      <alignment horizontal="center" vertical="top"/>
    </xf>
    <xf numFmtId="0" fontId="2" fillId="2" borderId="24" xfId="0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horizontal="right" vertical="top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Protection="1"/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right"/>
    </xf>
    <xf numFmtId="0" fontId="1" fillId="0" borderId="0" xfId="0" applyFont="1" applyProtection="1">
      <protection locked="0"/>
    </xf>
    <xf numFmtId="0" fontId="4" fillId="3" borderId="25" xfId="0" applyFont="1" applyFill="1" applyBorder="1" applyAlignment="1" applyProtection="1">
      <alignment horizontal="center"/>
      <protection locked="0"/>
    </xf>
    <xf numFmtId="0" fontId="18" fillId="2" borderId="3" xfId="0" applyFont="1" applyFill="1" applyBorder="1" applyAlignment="1" applyProtection="1">
      <alignment horizontal="center"/>
      <protection locked="0"/>
    </xf>
    <xf numFmtId="0" fontId="19" fillId="0" borderId="25" xfId="0" applyNumberFormat="1" applyFont="1" applyFill="1" applyBorder="1" applyAlignment="1" applyProtection="1">
      <alignment horizontal="center"/>
    </xf>
    <xf numFmtId="1" fontId="20" fillId="0" borderId="0" xfId="0" quotePrefix="1" applyNumberFormat="1" applyFont="1" applyAlignment="1" applyProtection="1">
      <alignment horizontal="left"/>
    </xf>
    <xf numFmtId="0" fontId="20" fillId="0" borderId="0" xfId="0" quotePrefix="1" applyFont="1" applyAlignment="1" applyProtection="1">
      <alignment horizontal="left"/>
    </xf>
    <xf numFmtId="0" fontId="20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center"/>
    </xf>
    <xf numFmtId="0" fontId="9" fillId="0" borderId="0" xfId="0" applyFont="1" applyFill="1" applyBorder="1" applyAlignment="1" applyProtection="1">
      <alignment horizontal="left"/>
    </xf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1" fillId="0" borderId="25" xfId="0" applyNumberFormat="1" applyFont="1" applyFill="1" applyBorder="1" applyAlignment="1" applyProtection="1">
      <alignment horizontal="center"/>
    </xf>
    <xf numFmtId="0" fontId="3" fillId="0" borderId="26" xfId="0" applyFont="1" applyFill="1" applyBorder="1" applyAlignment="1" applyProtection="1">
      <alignment horizontal="center"/>
      <protection locked="0"/>
    </xf>
    <xf numFmtId="0" fontId="3" fillId="0" borderId="27" xfId="0" applyFont="1" applyFill="1" applyBorder="1" applyAlignment="1" applyProtection="1">
      <alignment horizontal="center"/>
      <protection locked="0"/>
    </xf>
    <xf numFmtId="0" fontId="18" fillId="0" borderId="0" xfId="0" applyFont="1" applyProtection="1"/>
    <xf numFmtId="0" fontId="18" fillId="4" borderId="0" xfId="0" applyFont="1" applyFill="1" applyProtection="1"/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3" fillId="0" borderId="9" xfId="0" applyNumberFormat="1" applyFont="1" applyFill="1" applyBorder="1" applyAlignment="1" applyProtection="1">
      <alignment horizontal="center"/>
    </xf>
    <xf numFmtId="0" fontId="3" fillId="0" borderId="28" xfId="0" applyNumberFormat="1" applyFont="1" applyFill="1" applyBorder="1" applyAlignment="1" applyProtection="1">
      <alignment horizontal="center"/>
    </xf>
    <xf numFmtId="0" fontId="3" fillId="0" borderId="27" xfId="0" applyNumberFormat="1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5" borderId="8" xfId="0" applyFont="1" applyFill="1" applyBorder="1" applyAlignment="1" applyProtection="1">
      <alignment horizontal="center"/>
    </xf>
    <xf numFmtId="0" fontId="3" fillId="5" borderId="29" xfId="0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5" borderId="26" xfId="0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30" xfId="0" applyNumberFormat="1" applyFont="1" applyFill="1" applyBorder="1" applyAlignment="1" applyProtection="1">
      <alignment horizontal="center"/>
    </xf>
    <xf numFmtId="1" fontId="3" fillId="0" borderId="0" xfId="0" applyNumberFormat="1" applyFont="1" applyFill="1" applyAlignment="1" applyProtection="1">
      <alignment horizontal="center"/>
    </xf>
    <xf numFmtId="0" fontId="18" fillId="0" borderId="0" xfId="0" applyFont="1" applyFill="1" applyProtection="1"/>
    <xf numFmtId="0" fontId="3" fillId="0" borderId="31" xfId="0" applyNumberFormat="1" applyFont="1" applyFill="1" applyBorder="1" applyAlignment="1" applyProtection="1">
      <alignment horizontal="center"/>
    </xf>
    <xf numFmtId="0" fontId="3" fillId="0" borderId="32" xfId="0" applyNumberFormat="1" applyFont="1" applyFill="1" applyBorder="1" applyAlignment="1" applyProtection="1">
      <alignment horizontal="center"/>
    </xf>
    <xf numFmtId="0" fontId="18" fillId="0" borderId="0" xfId="0" applyFont="1" applyFill="1" applyAlignment="1" applyProtection="1">
      <alignment horizontal="center"/>
    </xf>
    <xf numFmtId="164" fontId="21" fillId="0" borderId="0" xfId="0" applyNumberFormat="1" applyFont="1" applyFill="1" applyBorder="1" applyAlignment="1" applyProtection="1">
      <alignment horizontal="center"/>
    </xf>
    <xf numFmtId="164" fontId="21" fillId="0" borderId="0" xfId="0" applyNumberFormat="1" applyFont="1" applyFill="1" applyAlignment="1" applyProtection="1">
      <alignment horizontal="center"/>
    </xf>
    <xf numFmtId="164" fontId="3" fillId="5" borderId="33" xfId="0" applyNumberFormat="1" applyFont="1" applyFill="1" applyBorder="1" applyAlignment="1" applyProtection="1">
      <alignment horizontal="center"/>
    </xf>
    <xf numFmtId="0" fontId="3" fillId="0" borderId="0" xfId="0" applyNumberFormat="1" applyFont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/>
    </xf>
    <xf numFmtId="0" fontId="3" fillId="0" borderId="33" xfId="0" applyNumberFormat="1" applyFont="1" applyBorder="1" applyAlignment="1" applyProtection="1">
      <alignment horizontal="center"/>
    </xf>
    <xf numFmtId="0" fontId="3" fillId="0" borderId="0" xfId="0" applyNumberFormat="1" applyFont="1" applyBorder="1" applyAlignment="1" applyProtection="1">
      <alignment horizontal="center"/>
    </xf>
    <xf numFmtId="164" fontId="3" fillId="0" borderId="33" xfId="0" applyNumberFormat="1" applyFont="1" applyBorder="1" applyAlignment="1" applyProtection="1">
      <alignment horizontal="center"/>
    </xf>
    <xf numFmtId="0" fontId="18" fillId="0" borderId="0" xfId="0" applyFont="1" applyAlignment="1" applyProtection="1">
      <alignment horizontal="center"/>
    </xf>
    <xf numFmtId="0" fontId="3" fillId="0" borderId="33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Alignment="1" applyProtection="1">
      <alignment horizontal="center"/>
    </xf>
    <xf numFmtId="0" fontId="3" fillId="0" borderId="0" xfId="0" applyNumberFormat="1" applyFont="1" applyFill="1" applyAlignment="1" applyProtection="1">
      <alignment horizontal="center"/>
    </xf>
    <xf numFmtId="0" fontId="18" fillId="0" borderId="0" xfId="0" applyNumberFormat="1" applyFont="1" applyProtection="1"/>
    <xf numFmtId="0" fontId="3" fillId="0" borderId="33" xfId="0" applyFont="1" applyBorder="1" applyAlignment="1" applyProtection="1">
      <alignment horizontal="center"/>
    </xf>
    <xf numFmtId="164" fontId="21" fillId="6" borderId="33" xfId="0" applyNumberFormat="1" applyFont="1" applyFill="1" applyBorder="1" applyAlignment="1" applyProtection="1">
      <alignment horizontal="center"/>
    </xf>
    <xf numFmtId="164" fontId="21" fillId="0" borderId="0" xfId="0" applyNumberFormat="1" applyFont="1" applyFill="1" applyProtection="1"/>
    <xf numFmtId="164" fontId="22" fillId="0" borderId="0" xfId="0" applyNumberFormat="1" applyFont="1" applyAlignment="1" applyProtection="1">
      <alignment horizontal="center"/>
    </xf>
    <xf numFmtId="0" fontId="3" fillId="0" borderId="0" xfId="0" applyFont="1" applyAlignment="1" applyProtection="1"/>
    <xf numFmtId="0" fontId="3" fillId="0" borderId="0" xfId="0" applyFont="1" applyFill="1" applyBorder="1" applyAlignment="1" applyProtection="1"/>
    <xf numFmtId="0" fontId="3" fillId="2" borderId="9" xfId="0" applyFont="1" applyFill="1" applyBorder="1" applyAlignment="1" applyProtection="1">
      <alignment horizontal="center"/>
    </xf>
    <xf numFmtId="0" fontId="3" fillId="0" borderId="0" xfId="0" applyFont="1" applyBorder="1" applyAlignment="1" applyProtection="1"/>
    <xf numFmtId="0" fontId="3" fillId="2" borderId="28" xfId="0" applyFont="1" applyFill="1" applyBorder="1" applyAlignment="1" applyProtection="1">
      <alignment horizontal="center"/>
    </xf>
    <xf numFmtId="0" fontId="3" fillId="2" borderId="27" xfId="0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18" fillId="0" borderId="0" xfId="0" applyFont="1" applyAlignment="1" applyProtection="1"/>
    <xf numFmtId="0" fontId="3" fillId="4" borderId="0" xfId="0" applyFont="1" applyFill="1" applyProtection="1"/>
    <xf numFmtId="0" fontId="3" fillId="0" borderId="0" xfId="0" applyFont="1" applyFill="1" applyAlignment="1" applyProtection="1"/>
    <xf numFmtId="164" fontId="3" fillId="0" borderId="0" xfId="0" applyNumberFormat="1" applyFont="1" applyAlignment="1" applyProtection="1">
      <alignment horizontal="center"/>
    </xf>
    <xf numFmtId="164" fontId="18" fillId="0" borderId="33" xfId="0" applyNumberFormat="1" applyFont="1" applyFill="1" applyBorder="1" applyAlignment="1" applyProtection="1">
      <alignment horizontal="center"/>
    </xf>
    <xf numFmtId="164" fontId="3" fillId="0" borderId="33" xfId="0" applyNumberFormat="1" applyFont="1" applyFill="1" applyBorder="1" applyAlignment="1" applyProtection="1">
      <alignment horizontal="center"/>
    </xf>
    <xf numFmtId="0" fontId="2" fillId="3" borderId="25" xfId="0" applyNumberFormat="1" applyFont="1" applyFill="1" applyBorder="1" applyAlignment="1" applyProtection="1">
      <alignment horizontal="center"/>
      <protection locked="0"/>
    </xf>
    <xf numFmtId="1" fontId="22" fillId="0" borderId="0" xfId="0" quotePrefix="1" applyNumberFormat="1" applyFont="1" applyAlignment="1" applyProtection="1">
      <alignment horizontal="left"/>
    </xf>
    <xf numFmtId="0" fontId="23" fillId="0" borderId="0" xfId="0" applyNumberFormat="1" applyFont="1" applyFill="1" applyBorder="1" applyAlignment="1" applyProtection="1">
      <alignment horizontal="center"/>
    </xf>
    <xf numFmtId="0" fontId="14" fillId="0" borderId="0" xfId="0" applyNumberFormat="1" applyFont="1" applyFill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3" fillId="7" borderId="33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right" indent="1"/>
    </xf>
    <xf numFmtId="49" fontId="7" fillId="2" borderId="34" xfId="0" applyNumberFormat="1" applyFont="1" applyFill="1" applyBorder="1" applyAlignment="1" applyProtection="1">
      <alignment horizontal="center" vertical="center"/>
    </xf>
    <xf numFmtId="49" fontId="7" fillId="2" borderId="35" xfId="0" applyNumberFormat="1" applyFont="1" applyFill="1" applyBorder="1" applyAlignment="1" applyProtection="1">
      <alignment horizontal="center" vertical="center"/>
    </xf>
    <xf numFmtId="49" fontId="9" fillId="2" borderId="34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/>
    </xf>
    <xf numFmtId="14" fontId="2" fillId="0" borderId="0" xfId="0" applyNumberFormat="1" applyFont="1" applyFill="1" applyBorder="1" applyAlignment="1" applyProtection="1">
      <alignment horizontal="center"/>
    </xf>
    <xf numFmtId="165" fontId="3" fillId="0" borderId="0" xfId="0" applyNumberFormat="1" applyFont="1" applyProtection="1"/>
    <xf numFmtId="0" fontId="1" fillId="0" borderId="0" xfId="0" applyFont="1" applyAlignment="1" applyProtection="1">
      <alignment horizontal="right"/>
      <protection locked="0"/>
    </xf>
    <xf numFmtId="1" fontId="24" fillId="0" borderId="2" xfId="0" applyNumberFormat="1" applyFont="1" applyBorder="1" applyAlignment="1" applyProtection="1">
      <alignment horizontal="center"/>
    </xf>
    <xf numFmtId="0" fontId="1" fillId="8" borderId="25" xfId="0" applyNumberFormat="1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1" fillId="0" borderId="0" xfId="0" applyNumberFormat="1" applyFont="1" applyFill="1" applyBorder="1" applyAlignment="1" applyProtection="1"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9" xfId="0" applyFont="1" applyFill="1" applyBorder="1" applyAlignment="1" applyProtection="1">
      <alignment horizontal="center"/>
      <protection locked="0"/>
    </xf>
    <xf numFmtId="0" fontId="1" fillId="9" borderId="25" xfId="0" applyNumberFormat="1" applyFont="1" applyFill="1" applyBorder="1" applyAlignment="1" applyProtection="1">
      <alignment horizontal="center"/>
    </xf>
    <xf numFmtId="0" fontId="19" fillId="10" borderId="25" xfId="0" applyNumberFormat="1" applyFont="1" applyFill="1" applyBorder="1" applyAlignment="1" applyProtection="1">
      <alignment horizontal="center"/>
    </xf>
    <xf numFmtId="164" fontId="18" fillId="0" borderId="31" xfId="0" applyNumberFormat="1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0" fontId="3" fillId="0" borderId="0" xfId="0" applyFont="1" applyAlignment="1" applyProtection="1">
      <alignment horizontal="center" vertical="center"/>
    </xf>
    <xf numFmtId="164" fontId="3" fillId="0" borderId="7" xfId="0" applyNumberFormat="1" applyFont="1" applyFill="1" applyBorder="1" applyAlignment="1" applyProtection="1">
      <alignment horizontal="center"/>
    </xf>
    <xf numFmtId="0" fontId="3" fillId="8" borderId="0" xfId="0" applyFont="1" applyFill="1" applyProtection="1"/>
    <xf numFmtId="0" fontId="1" fillId="0" borderId="0" xfId="0" applyFont="1" applyAlignment="1" applyProtection="1"/>
    <xf numFmtId="0" fontId="3" fillId="0" borderId="29" xfId="0" applyFont="1" applyFill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/>
    </xf>
    <xf numFmtId="0" fontId="17" fillId="0" borderId="5" xfId="0" applyFont="1" applyBorder="1" applyAlignment="1" applyProtection="1">
      <alignment horizontal="center"/>
    </xf>
    <xf numFmtId="0" fontId="3" fillId="2" borderId="30" xfId="0" applyFont="1" applyFill="1" applyBorder="1" applyAlignment="1" applyProtection="1">
      <alignment horizontal="center"/>
    </xf>
    <xf numFmtId="0" fontId="3" fillId="2" borderId="31" xfId="0" applyFont="1" applyFill="1" applyBorder="1" applyAlignment="1" applyProtection="1">
      <alignment horizontal="center"/>
    </xf>
    <xf numFmtId="0" fontId="3" fillId="2" borderId="32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0" fontId="0" fillId="0" borderId="5" xfId="0" applyBorder="1" applyAlignment="1" applyProtection="1"/>
    <xf numFmtId="0" fontId="16" fillId="0" borderId="0" xfId="0" applyFont="1" applyBorder="1" applyProtection="1"/>
    <xf numFmtId="0" fontId="25" fillId="0" borderId="0" xfId="0" applyFont="1" applyProtection="1"/>
    <xf numFmtId="0" fontId="3" fillId="0" borderId="0" xfId="0" applyFont="1" applyFill="1" applyBorder="1" applyAlignment="1" applyProtection="1">
      <alignment horizontal="right"/>
    </xf>
    <xf numFmtId="0" fontId="0" fillId="0" borderId="37" xfId="0" applyFill="1" applyBorder="1" applyAlignment="1" applyProtection="1"/>
    <xf numFmtId="0" fontId="1" fillId="0" borderId="37" xfId="0" applyFont="1" applyFill="1" applyBorder="1" applyAlignment="1" applyProtection="1">
      <alignment horizontal="center"/>
    </xf>
    <xf numFmtId="0" fontId="1" fillId="0" borderId="37" xfId="0" applyNumberFormat="1" applyFont="1" applyFill="1" applyBorder="1" applyAlignment="1" applyProtection="1">
      <alignment horizontal="center"/>
    </xf>
    <xf numFmtId="0" fontId="0" fillId="0" borderId="37" xfId="0" applyFill="1" applyBorder="1" applyAlignment="1" applyProtection="1">
      <alignment horizontal="center" vertical="center"/>
    </xf>
    <xf numFmtId="0" fontId="0" fillId="0" borderId="0" xfId="0" applyFill="1" applyProtection="1"/>
    <xf numFmtId="0" fontId="1" fillId="12" borderId="25" xfId="0" applyFont="1" applyFill="1" applyBorder="1" applyAlignment="1" applyProtection="1">
      <alignment horizontal="center"/>
    </xf>
    <xf numFmtId="0" fontId="1" fillId="11" borderId="25" xfId="0" applyNumberFormat="1" applyFont="1" applyFill="1" applyBorder="1" applyAlignment="1" applyProtection="1">
      <alignment horizontal="center"/>
    </xf>
    <xf numFmtId="0" fontId="1" fillId="13" borderId="25" xfId="0" applyNumberFormat="1" applyFont="1" applyFill="1" applyBorder="1" applyAlignment="1" applyProtection="1">
      <alignment horizontal="center"/>
    </xf>
    <xf numFmtId="0" fontId="3" fillId="14" borderId="0" xfId="0" applyFont="1" applyFill="1" applyAlignment="1" applyProtection="1">
      <alignment horizontal="center"/>
    </xf>
    <xf numFmtId="0" fontId="3" fillId="11" borderId="0" xfId="0" applyFont="1" applyFill="1" applyProtection="1"/>
    <xf numFmtId="0" fontId="3" fillId="13" borderId="0" xfId="0" applyFont="1" applyFill="1" applyProtection="1"/>
    <xf numFmtId="0" fontId="3" fillId="12" borderId="0" xfId="0" applyFont="1" applyFill="1" applyProtection="1"/>
    <xf numFmtId="0" fontId="3" fillId="14" borderId="0" xfId="0" applyFont="1" applyFill="1" applyAlignment="1" applyProtection="1">
      <alignment horizontal="center" vertical="center"/>
    </xf>
    <xf numFmtId="164" fontId="21" fillId="14" borderId="33" xfId="0" applyNumberFormat="1" applyFont="1" applyFill="1" applyBorder="1" applyAlignment="1" applyProtection="1">
      <alignment horizontal="center"/>
    </xf>
    <xf numFmtId="0" fontId="3" fillId="8" borderId="0" xfId="0" applyFont="1" applyFill="1" applyAlignment="1" applyProtection="1"/>
    <xf numFmtId="0" fontId="3" fillId="11" borderId="0" xfId="0" applyFont="1" applyFill="1" applyAlignment="1" applyProtection="1"/>
    <xf numFmtId="0" fontId="3" fillId="12" borderId="0" xfId="0" applyFont="1" applyFill="1" applyAlignment="1" applyProtection="1"/>
    <xf numFmtId="0" fontId="3" fillId="13" borderId="0" xfId="0" applyFont="1" applyFill="1" applyAlignment="1" applyProtection="1"/>
    <xf numFmtId="0" fontId="3" fillId="8" borderId="33" xfId="0" applyFont="1" applyFill="1" applyBorder="1" applyAlignment="1" applyProtection="1">
      <alignment horizontal="center"/>
    </xf>
    <xf numFmtId="0" fontId="3" fillId="8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3" fillId="11" borderId="33" xfId="0" applyFont="1" applyFill="1" applyBorder="1" applyAlignment="1" applyProtection="1">
      <alignment horizontal="center"/>
    </xf>
    <xf numFmtId="0" fontId="3" fillId="11" borderId="0" xfId="0" applyFont="1" applyFill="1" applyAlignment="1" applyProtection="1">
      <alignment horizontal="center"/>
    </xf>
    <xf numFmtId="0" fontId="3" fillId="13" borderId="0" xfId="0" applyFont="1" applyFill="1" applyAlignment="1" applyProtection="1">
      <alignment horizontal="center"/>
    </xf>
    <xf numFmtId="0" fontId="3" fillId="12" borderId="0" xfId="0" applyFont="1" applyFill="1" applyAlignment="1" applyProtection="1">
      <alignment horizontal="center"/>
    </xf>
    <xf numFmtId="0" fontId="3" fillId="13" borderId="33" xfId="0" applyFont="1" applyFill="1" applyBorder="1" applyAlignment="1" applyProtection="1">
      <alignment horizontal="center"/>
    </xf>
    <xf numFmtId="0" fontId="3" fillId="12" borderId="33" xfId="0" applyFont="1" applyFill="1" applyBorder="1" applyAlignment="1" applyProtection="1">
      <alignment horizontal="center"/>
    </xf>
    <xf numFmtId="0" fontId="3" fillId="0" borderId="45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3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/>
    </xf>
    <xf numFmtId="0" fontId="3" fillId="0" borderId="43" xfId="0" applyFont="1" applyBorder="1" applyAlignment="1" applyProtection="1">
      <alignment horizontal="center"/>
    </xf>
    <xf numFmtId="0" fontId="3" fillId="0" borderId="40" xfId="0" applyNumberFormat="1" applyFont="1" applyFill="1" applyBorder="1" applyAlignment="1" applyProtection="1">
      <alignment horizontal="center"/>
    </xf>
    <xf numFmtId="0" fontId="26" fillId="0" borderId="0" xfId="0" applyFont="1" applyAlignment="1" applyProtection="1">
      <alignment horizontal="right" vertical="top"/>
    </xf>
    <xf numFmtId="0" fontId="3" fillId="15" borderId="36" xfId="0" applyFont="1" applyFill="1" applyBorder="1" applyAlignment="1" applyProtection="1">
      <alignment horizontal="left" vertical="top"/>
      <protection locked="0"/>
    </xf>
    <xf numFmtId="0" fontId="3" fillId="15" borderId="38" xfId="0" applyFont="1" applyFill="1" applyBorder="1" applyAlignment="1" applyProtection="1">
      <alignment horizontal="left" vertical="top"/>
      <protection locked="0"/>
    </xf>
    <xf numFmtId="0" fontId="3" fillId="15" borderId="37" xfId="0" applyFont="1" applyFill="1" applyBorder="1" applyAlignment="1" applyProtection="1">
      <alignment horizontal="left" vertical="top"/>
      <protection locked="0"/>
    </xf>
    <xf numFmtId="0" fontId="7" fillId="0" borderId="0" xfId="0" applyFont="1" applyBorder="1" applyAlignment="1" applyProtection="1">
      <alignment horizontal="center"/>
    </xf>
    <xf numFmtId="0" fontId="3" fillId="2" borderId="29" xfId="0" applyFont="1" applyFill="1" applyBorder="1" applyAlignment="1" applyProtection="1">
      <alignment horizontal="center"/>
      <protection locked="0"/>
    </xf>
    <xf numFmtId="0" fontId="3" fillId="2" borderId="28" xfId="0" applyFont="1" applyFill="1" applyBorder="1" applyAlignment="1" applyProtection="1">
      <alignment horizontal="center"/>
      <protection locked="0"/>
    </xf>
    <xf numFmtId="1" fontId="1" fillId="0" borderId="36" xfId="0" applyNumberFormat="1" applyFont="1" applyFill="1" applyBorder="1" applyAlignment="1" applyProtection="1">
      <alignment horizontal="left"/>
    </xf>
    <xf numFmtId="0" fontId="2" fillId="0" borderId="38" xfId="0" applyNumberFormat="1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center"/>
      <protection locked="0"/>
    </xf>
    <xf numFmtId="1" fontId="2" fillId="0" borderId="33" xfId="0" applyNumberFormat="1" applyFont="1" applyFill="1" applyBorder="1" applyAlignment="1" applyProtection="1">
      <alignment horizontal="center"/>
    </xf>
    <xf numFmtId="0" fontId="2" fillId="0" borderId="33" xfId="0" applyNumberFormat="1" applyFont="1" applyFill="1" applyBorder="1" applyAlignment="1" applyProtection="1">
      <alignment horizontal="center"/>
    </xf>
    <xf numFmtId="0" fontId="2" fillId="3" borderId="36" xfId="0" applyFont="1" applyFill="1" applyBorder="1" applyAlignment="1" applyProtection="1">
      <alignment horizontal="center"/>
      <protection locked="0"/>
    </xf>
    <xf numFmtId="0" fontId="2" fillId="3" borderId="37" xfId="0" applyFont="1" applyFill="1" applyBorder="1" applyAlignment="1" applyProtection="1">
      <alignment horizontal="center"/>
      <protection locked="0"/>
    </xf>
    <xf numFmtId="0" fontId="4" fillId="0" borderId="44" xfId="0" applyFont="1" applyBorder="1" applyAlignment="1" applyProtection="1">
      <alignment horizontal="center"/>
    </xf>
    <xf numFmtId="0" fontId="4" fillId="2" borderId="7" xfId="0" applyNumberFormat="1" applyFont="1" applyFill="1" applyBorder="1" applyAlignment="1" applyProtection="1">
      <alignment horizontal="center"/>
    </xf>
    <xf numFmtId="0" fontId="4" fillId="2" borderId="43" xfId="0" applyNumberFormat="1" applyFont="1" applyFill="1" applyBorder="1" applyAlignment="1" applyProtection="1">
      <alignment horizontal="center"/>
    </xf>
    <xf numFmtId="0" fontId="0" fillId="0" borderId="36" xfId="0" applyNumberFormat="1" applyFill="1" applyBorder="1" applyAlignment="1" applyProtection="1">
      <alignment horizontal="center"/>
    </xf>
    <xf numFmtId="0" fontId="2" fillId="0" borderId="37" xfId="0" applyNumberFormat="1" applyFont="1" applyFill="1" applyBorder="1" applyAlignment="1" applyProtection="1">
      <alignment horizontal="center"/>
    </xf>
    <xf numFmtId="0" fontId="3" fillId="2" borderId="42" xfId="0" applyFont="1" applyFill="1" applyBorder="1" applyAlignment="1" applyProtection="1">
      <alignment horizontal="center" vertical="top"/>
      <protection locked="0"/>
    </xf>
    <xf numFmtId="0" fontId="3" fillId="2" borderId="40" xfId="0" applyFont="1" applyFill="1" applyBorder="1" applyAlignment="1" applyProtection="1">
      <alignment horizontal="center" vertical="top"/>
      <protection locked="0"/>
    </xf>
    <xf numFmtId="0" fontId="3" fillId="2" borderId="33" xfId="0" applyFont="1" applyFill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2" fillId="0" borderId="36" xfId="0" applyNumberFormat="1" applyFont="1" applyFill="1" applyBorder="1" applyAlignment="1" applyProtection="1">
      <alignment horizontal="center"/>
    </xf>
    <xf numFmtId="1" fontId="0" fillId="0" borderId="25" xfId="0" applyNumberFormat="1" applyFill="1" applyBorder="1" applyAlignment="1" applyProtection="1">
      <alignment horizontal="center"/>
    </xf>
    <xf numFmtId="0" fontId="2" fillId="3" borderId="36" xfId="0" applyFont="1" applyFill="1" applyBorder="1" applyAlignment="1" applyProtection="1">
      <alignment horizontal="left"/>
      <protection locked="0"/>
    </xf>
    <xf numFmtId="0" fontId="2" fillId="3" borderId="38" xfId="0" applyFont="1" applyFill="1" applyBorder="1" applyAlignment="1" applyProtection="1">
      <alignment horizontal="left"/>
      <protection locked="0"/>
    </xf>
    <xf numFmtId="0" fontId="2" fillId="3" borderId="37" xfId="0" applyFont="1" applyFill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</xf>
    <xf numFmtId="49" fontId="1" fillId="3" borderId="17" xfId="0" applyNumberFormat="1" applyFont="1" applyFill="1" applyBorder="1" applyAlignment="1" applyProtection="1">
      <alignment horizontal="left"/>
      <protection locked="0"/>
    </xf>
    <xf numFmtId="49" fontId="1" fillId="3" borderId="41" xfId="0" applyNumberFormat="1" applyFont="1" applyFill="1" applyBorder="1" applyAlignment="1" applyProtection="1">
      <alignment horizontal="left"/>
      <protection locked="0"/>
    </xf>
    <xf numFmtId="49" fontId="1" fillId="3" borderId="16" xfId="0" applyNumberFormat="1" applyFont="1" applyFill="1" applyBorder="1" applyAlignment="1" applyProtection="1">
      <alignment horizontal="left"/>
      <protection locked="0"/>
    </xf>
    <xf numFmtId="0" fontId="0" fillId="3" borderId="36" xfId="0" applyFill="1" applyBorder="1" applyAlignment="1" applyProtection="1">
      <alignment horizontal="left"/>
      <protection locked="0"/>
    </xf>
    <xf numFmtId="0" fontId="0" fillId="3" borderId="38" xfId="0" applyFill="1" applyBorder="1" applyAlignment="1" applyProtection="1">
      <alignment horizontal="left"/>
      <protection locked="0"/>
    </xf>
    <xf numFmtId="0" fontId="0" fillId="3" borderId="37" xfId="0" applyFill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/>
    </xf>
    <xf numFmtId="0" fontId="1" fillId="3" borderId="36" xfId="0" applyFont="1" applyFill="1" applyBorder="1" applyAlignment="1" applyProtection="1">
      <alignment horizontal="left"/>
      <protection locked="0"/>
    </xf>
    <xf numFmtId="0" fontId="1" fillId="3" borderId="38" xfId="0" applyFont="1" applyFill="1" applyBorder="1" applyAlignment="1" applyProtection="1">
      <alignment horizontal="left"/>
      <protection locked="0"/>
    </xf>
    <xf numFmtId="0" fontId="1" fillId="3" borderId="37" xfId="0" applyFont="1" applyFill="1" applyBorder="1" applyAlignment="1" applyProtection="1">
      <alignment horizontal="left"/>
      <protection locked="0"/>
    </xf>
    <xf numFmtId="0" fontId="7" fillId="2" borderId="38" xfId="0" applyFont="1" applyFill="1" applyBorder="1" applyAlignment="1" applyProtection="1">
      <alignment horizontal="center" vertical="center"/>
    </xf>
    <xf numFmtId="49" fontId="4" fillId="3" borderId="36" xfId="0" applyNumberFormat="1" applyFont="1" applyFill="1" applyBorder="1" applyAlignment="1" applyProtection="1">
      <alignment horizontal="left"/>
      <protection locked="0"/>
    </xf>
    <xf numFmtId="49" fontId="4" fillId="3" borderId="38" xfId="0" applyNumberFormat="1" applyFont="1" applyFill="1" applyBorder="1" applyAlignment="1" applyProtection="1">
      <alignment horizontal="left"/>
      <protection locked="0"/>
    </xf>
    <xf numFmtId="49" fontId="4" fillId="3" borderId="37" xfId="0" applyNumberFormat="1" applyFont="1" applyFill="1" applyBorder="1" applyAlignment="1" applyProtection="1">
      <alignment horizontal="left"/>
      <protection locked="0"/>
    </xf>
    <xf numFmtId="49" fontId="11" fillId="3" borderId="36" xfId="1" applyNumberFormat="1" applyFill="1" applyBorder="1" applyAlignment="1" applyProtection="1">
      <alignment horizontal="left"/>
      <protection locked="0"/>
    </xf>
    <xf numFmtId="49" fontId="11" fillId="3" borderId="38" xfId="1" applyNumberFormat="1" applyFill="1" applyBorder="1" applyAlignment="1" applyProtection="1">
      <alignment horizontal="left"/>
      <protection locked="0"/>
    </xf>
    <xf numFmtId="49" fontId="11" fillId="3" borderId="37" xfId="1" applyNumberFormat="1" applyFill="1" applyBorder="1" applyAlignment="1" applyProtection="1">
      <alignment horizontal="left"/>
      <protection locked="0"/>
    </xf>
    <xf numFmtId="0" fontId="4" fillId="3" borderId="36" xfId="0" applyFont="1" applyFill="1" applyBorder="1" applyAlignment="1" applyProtection="1">
      <alignment horizontal="left"/>
      <protection locked="0"/>
    </xf>
    <xf numFmtId="0" fontId="4" fillId="3" borderId="38" xfId="0" applyFont="1" applyFill="1" applyBorder="1" applyAlignment="1" applyProtection="1">
      <alignment horizontal="left"/>
      <protection locked="0"/>
    </xf>
    <xf numFmtId="0" fontId="4" fillId="3" borderId="37" xfId="0" applyFont="1" applyFill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right" indent="1"/>
    </xf>
    <xf numFmtId="0" fontId="1" fillId="0" borderId="0" xfId="0" applyFont="1" applyBorder="1" applyAlignment="1" applyProtection="1">
      <alignment horizontal="right" indent="1"/>
    </xf>
    <xf numFmtId="49" fontId="0" fillId="3" borderId="17" xfId="0" applyNumberFormat="1" applyFill="1" applyBorder="1" applyAlignment="1" applyProtection="1">
      <alignment horizontal="left"/>
      <protection locked="0"/>
    </xf>
    <xf numFmtId="0" fontId="3" fillId="2" borderId="39" xfId="0" applyFont="1" applyFill="1" applyBorder="1" applyAlignment="1" applyProtection="1">
      <alignment horizontal="center" vertical="top"/>
    </xf>
    <xf numFmtId="0" fontId="2" fillId="2" borderId="4" xfId="0" applyFont="1" applyFill="1" applyBorder="1" applyAlignment="1" applyProtection="1">
      <alignment horizontal="center" vertical="top"/>
    </xf>
    <xf numFmtId="0" fontId="2" fillId="0" borderId="0" xfId="0" applyFont="1" applyBorder="1" applyAlignment="1" applyProtection="1">
      <alignment horizontal="center"/>
    </xf>
    <xf numFmtId="0" fontId="1" fillId="0" borderId="36" xfId="0" applyFont="1" applyFill="1" applyBorder="1" applyAlignment="1" applyProtection="1">
      <alignment horizontal="center"/>
      <protection locked="0"/>
    </xf>
    <xf numFmtId="0" fontId="1" fillId="0" borderId="38" xfId="0" applyFont="1" applyFill="1" applyBorder="1" applyAlignment="1" applyProtection="1">
      <alignment horizontal="center"/>
      <protection locked="0"/>
    </xf>
    <xf numFmtId="0" fontId="0" fillId="0" borderId="36" xfId="0" applyFill="1" applyBorder="1" applyAlignment="1" applyProtection="1">
      <alignment horizontal="center"/>
      <protection locked="0"/>
    </xf>
    <xf numFmtId="0" fontId="0" fillId="0" borderId="38" xfId="0" applyFill="1" applyBorder="1" applyAlignment="1" applyProtection="1">
      <alignment horizontal="center"/>
      <protection locked="0"/>
    </xf>
    <xf numFmtId="0" fontId="1" fillId="0" borderId="37" xfId="0" applyNumberFormat="1" applyFont="1" applyFill="1" applyBorder="1" applyAlignment="1" applyProtection="1">
      <alignment horizontal="left"/>
    </xf>
    <xf numFmtId="0" fontId="1" fillId="0" borderId="0" xfId="0" applyFont="1" applyAlignment="1" applyProtection="1">
      <alignment horizontal="right"/>
    </xf>
    <xf numFmtId="0" fontId="1" fillId="0" borderId="0" xfId="0" applyFont="1" applyBorder="1" applyAlignment="1" applyProtection="1">
      <alignment horizontal="right"/>
    </xf>
    <xf numFmtId="0" fontId="3" fillId="2" borderId="11" xfId="0" applyFont="1" applyFill="1" applyBorder="1" applyAlignment="1" applyProtection="1">
      <alignment horizontal="center" vertical="center"/>
    </xf>
    <xf numFmtId="14" fontId="1" fillId="3" borderId="17" xfId="0" applyNumberFormat="1" applyFont="1" applyFill="1" applyBorder="1" applyAlignment="1" applyProtection="1">
      <alignment horizontal="left"/>
      <protection locked="0"/>
    </xf>
    <xf numFmtId="14" fontId="1" fillId="3" borderId="41" xfId="0" applyNumberFormat="1" applyFont="1" applyFill="1" applyBorder="1" applyAlignment="1" applyProtection="1">
      <alignment horizontal="left"/>
      <protection locked="0"/>
    </xf>
    <xf numFmtId="14" fontId="1" fillId="3" borderId="16" xfId="0" applyNumberFormat="1" applyFont="1" applyFill="1" applyBorder="1" applyAlignment="1" applyProtection="1">
      <alignment horizontal="left"/>
      <protection locked="0"/>
    </xf>
    <xf numFmtId="0" fontId="1" fillId="0" borderId="36" xfId="0" applyNumberFormat="1" applyFont="1" applyFill="1" applyBorder="1" applyAlignment="1" applyProtection="1">
      <alignment horizontal="center"/>
      <protection locked="0"/>
    </xf>
    <xf numFmtId="0" fontId="1" fillId="0" borderId="38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 vertical="top"/>
    </xf>
    <xf numFmtId="0" fontId="2" fillId="0" borderId="0" xfId="0" applyFont="1" applyAlignment="1" applyProtection="1">
      <alignment horizontal="center"/>
    </xf>
  </cellXfs>
  <cellStyles count="2">
    <cellStyle name="Link" xfId="1" builtinId="8"/>
    <cellStyle name="Standard" xfId="0" builtinId="0"/>
  </cellStyles>
  <dxfs count="36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CC66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41"/>
      </font>
      <fill>
        <patternFill patternType="solid">
          <bgColor indexed="41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1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</dxfs>
  <tableStyles count="0" defaultTableStyle="TableStyleMedium9" defaultPivotStyle="PivotStyleLight16"/>
  <colors>
    <mruColors>
      <color rgb="FFCC66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95250</xdr:colOff>
      <xdr:row>49</xdr:row>
      <xdr:rowOff>152400</xdr:rowOff>
    </xdr:from>
    <xdr:to>
      <xdr:col>14</xdr:col>
      <xdr:colOff>95250</xdr:colOff>
      <xdr:row>51</xdr:row>
      <xdr:rowOff>95250</xdr:rowOff>
    </xdr:to>
    <xdr:sp macro="" textlink="">
      <xdr:nvSpPr>
        <xdr:cNvPr id="1109" name="Line 210"/>
        <xdr:cNvSpPr>
          <a:spLocks noChangeShapeType="1"/>
        </xdr:cNvSpPr>
      </xdr:nvSpPr>
      <xdr:spPr bwMode="auto">
        <a:xfrm>
          <a:off x="6515100" y="8086725"/>
          <a:ext cx="0" cy="266700"/>
        </a:xfrm>
        <a:prstGeom prst="line">
          <a:avLst/>
        </a:prstGeom>
        <a:noFill/>
        <a:ln w="9525">
          <a:solidFill>
            <a:srgbClr val="0000FF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12</xdr:col>
      <xdr:colOff>428626</xdr:colOff>
      <xdr:row>0</xdr:row>
      <xdr:rowOff>0</xdr:rowOff>
    </xdr:from>
    <xdr:to>
      <xdr:col>16</xdr:col>
      <xdr:colOff>123825</xdr:colOff>
      <xdr:row>3</xdr:row>
      <xdr:rowOff>145003</xdr:rowOff>
    </xdr:to>
    <xdr:pic>
      <xdr:nvPicPr>
        <xdr:cNvPr id="3" name="picture" descr="http://www.sz.ch/pictures/SZ_GROS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0276" y="0"/>
          <a:ext cx="1209674" cy="6974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G196"/>
  <sheetViews>
    <sheetView tabSelected="1" zoomScaleNormal="100" workbookViewId="0">
      <selection activeCell="E32" sqref="E32"/>
    </sheetView>
  </sheetViews>
  <sheetFormatPr baseColWidth="10" defaultRowHeight="12.75" x14ac:dyDescent="0.2"/>
  <cols>
    <col min="1" max="1" width="6.7109375" style="21" customWidth="1"/>
    <col min="2" max="2" width="9.85546875" style="21" customWidth="1"/>
    <col min="3" max="6" width="6.7109375" style="2" customWidth="1"/>
    <col min="7" max="8" width="6.7109375" style="21" customWidth="1"/>
    <col min="9" max="12" width="6.7109375" style="2" customWidth="1"/>
    <col min="13" max="13" width="7.28515625" style="21" customWidth="1"/>
    <col min="14" max="14" width="6.7109375" style="21" customWidth="1"/>
    <col min="15" max="15" width="6.42578125" style="21" hidden="1" customWidth="1"/>
    <col min="16" max="16" width="8.7109375" style="21" customWidth="1"/>
    <col min="17" max="17" width="2.7109375" style="21" customWidth="1"/>
    <col min="18" max="18" width="5.140625" style="21" hidden="1" customWidth="1"/>
    <col min="19" max="29" width="6.7109375" style="21" hidden="1" customWidth="1"/>
    <col min="30" max="30" width="51.140625" style="21" hidden="1" customWidth="1"/>
    <col min="31" max="31" width="9.7109375" style="21" customWidth="1"/>
    <col min="32" max="52" width="11.42578125" style="21" customWidth="1"/>
    <col min="53" max="16384" width="11.42578125" style="21"/>
  </cols>
  <sheetData>
    <row r="2" spans="1:22" ht="18" x14ac:dyDescent="0.25">
      <c r="A2" s="178" t="s">
        <v>88</v>
      </c>
      <c r="B2" s="28"/>
      <c r="C2" s="12"/>
      <c r="D2" s="12"/>
      <c r="E2" s="12"/>
      <c r="F2" s="12"/>
      <c r="G2" s="28"/>
      <c r="H2" s="28"/>
      <c r="I2" s="12"/>
      <c r="J2" s="12"/>
      <c r="K2" s="12"/>
      <c r="L2" s="12"/>
      <c r="M2" s="28"/>
      <c r="N2" s="161"/>
    </row>
    <row r="3" spans="1:22" x14ac:dyDescent="0.2">
      <c r="A3" s="175" t="s">
        <v>80</v>
      </c>
      <c r="B3" s="28"/>
      <c r="C3" s="169"/>
      <c r="D3" s="169"/>
      <c r="E3" s="169"/>
      <c r="F3" s="169"/>
      <c r="G3" s="28"/>
      <c r="H3" s="249"/>
      <c r="I3" s="249"/>
      <c r="J3" s="249"/>
      <c r="K3" s="169"/>
      <c r="L3" s="169"/>
      <c r="M3" s="28"/>
      <c r="N3" s="176"/>
    </row>
    <row r="4" spans="1:22" x14ac:dyDescent="0.2">
      <c r="A4" s="29"/>
      <c r="B4" s="30"/>
      <c r="C4" s="24"/>
      <c r="D4" s="24"/>
      <c r="E4" s="24"/>
      <c r="F4" s="24"/>
      <c r="G4" s="30"/>
      <c r="H4" s="170"/>
      <c r="I4" s="170"/>
      <c r="J4" s="170"/>
      <c r="K4" s="24"/>
      <c r="L4" s="24"/>
      <c r="M4" s="30"/>
      <c r="N4" s="31"/>
      <c r="O4" s="177"/>
      <c r="P4" s="177"/>
      <c r="Q4" s="177"/>
    </row>
    <row r="5" spans="1:22" s="1" customFormat="1" ht="6.75" customHeight="1" x14ac:dyDescent="0.2">
      <c r="A5" s="79"/>
      <c r="B5" s="80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81"/>
      <c r="N5" s="21"/>
      <c r="O5" s="77"/>
    </row>
    <row r="6" spans="1:22" x14ac:dyDescent="0.2">
      <c r="A6" s="66" t="s">
        <v>18</v>
      </c>
      <c r="B6" s="67"/>
      <c r="C6" s="254"/>
      <c r="D6" s="255"/>
      <c r="E6" s="255"/>
      <c r="F6" s="255"/>
      <c r="G6" s="256"/>
      <c r="H6" s="67"/>
      <c r="I6" s="144"/>
      <c r="J6" s="144" t="s">
        <v>74</v>
      </c>
      <c r="K6" s="265"/>
      <c r="L6" s="244"/>
      <c r="M6" s="245"/>
      <c r="N6" s="35" t="str">
        <f>IF(K6=""," &lt;&lt;","")</f>
        <v xml:space="preserve"> &lt;&lt;</v>
      </c>
      <c r="O6" s="148"/>
      <c r="T6"/>
      <c r="U6" s="69"/>
      <c r="V6" s="70"/>
    </row>
    <row r="7" spans="1:22" x14ac:dyDescent="0.2">
      <c r="A7" s="66" t="s">
        <v>22</v>
      </c>
      <c r="B7" s="67"/>
      <c r="C7" s="250"/>
      <c r="D7" s="251"/>
      <c r="E7" s="251"/>
      <c r="F7" s="251"/>
      <c r="G7" s="252"/>
      <c r="H7" s="67"/>
      <c r="I7" s="144"/>
      <c r="J7" s="144" t="s">
        <v>75</v>
      </c>
      <c r="K7" s="243"/>
      <c r="L7" s="244"/>
      <c r="M7" s="245"/>
      <c r="N7" s="67"/>
      <c r="O7" s="26"/>
      <c r="U7" s="69"/>
      <c r="V7" s="70"/>
    </row>
    <row r="8" spans="1:22" x14ac:dyDescent="0.2">
      <c r="A8" s="67" t="s">
        <v>0</v>
      </c>
      <c r="B8" s="35"/>
      <c r="C8" s="250"/>
      <c r="D8" s="251"/>
      <c r="E8" s="251"/>
      <c r="F8" s="251"/>
      <c r="G8" s="252"/>
      <c r="H8" s="67"/>
      <c r="I8" s="144"/>
      <c r="J8" s="144" t="s">
        <v>76</v>
      </c>
      <c r="K8" s="243"/>
      <c r="L8" s="244"/>
      <c r="M8" s="245"/>
      <c r="N8" s="67"/>
      <c r="O8" s="27"/>
      <c r="U8" s="69"/>
      <c r="V8" s="70"/>
    </row>
    <row r="9" spans="1:22" x14ac:dyDescent="0.2">
      <c r="A9" s="67" t="s">
        <v>28</v>
      </c>
      <c r="B9" s="67"/>
      <c r="C9" s="257"/>
      <c r="D9" s="258"/>
      <c r="E9" s="258"/>
      <c r="F9" s="258"/>
      <c r="G9" s="259"/>
      <c r="H9" s="67"/>
      <c r="I9" s="144"/>
      <c r="J9" s="144" t="s">
        <v>77</v>
      </c>
      <c r="K9" s="243"/>
      <c r="L9" s="244"/>
      <c r="M9" s="245"/>
      <c r="N9" s="67"/>
      <c r="O9" s="26"/>
      <c r="U9" s="69"/>
      <c r="V9" s="70"/>
    </row>
    <row r="10" spans="1:22" x14ac:dyDescent="0.2">
      <c r="A10" s="67"/>
      <c r="B10" s="67"/>
      <c r="C10" s="71"/>
      <c r="D10" s="71"/>
      <c r="E10" s="71"/>
      <c r="F10" s="71"/>
      <c r="G10" s="71"/>
      <c r="H10" s="67"/>
      <c r="I10" s="144"/>
      <c r="J10" s="144" t="s">
        <v>78</v>
      </c>
      <c r="K10" s="243"/>
      <c r="L10" s="244"/>
      <c r="M10" s="245"/>
      <c r="N10" s="67"/>
      <c r="O10" s="27"/>
      <c r="U10" s="69"/>
      <c r="V10" s="70"/>
    </row>
    <row r="11" spans="1:22" x14ac:dyDescent="0.2">
      <c r="A11" s="68" t="s">
        <v>29</v>
      </c>
      <c r="B11" s="67"/>
      <c r="C11" s="260"/>
      <c r="D11" s="261"/>
      <c r="E11" s="261"/>
      <c r="F11" s="261"/>
      <c r="G11" s="262"/>
      <c r="H11" s="67"/>
      <c r="I11" s="263" t="s">
        <v>90</v>
      </c>
      <c r="J11" s="264"/>
      <c r="K11" s="243"/>
      <c r="L11" s="244"/>
      <c r="M11" s="245"/>
      <c r="N11" s="67"/>
      <c r="O11" s="27"/>
      <c r="U11" s="274"/>
      <c r="V11" s="275"/>
    </row>
    <row r="12" spans="1:22" x14ac:dyDescent="0.2">
      <c r="A12" s="68" t="s">
        <v>30</v>
      </c>
      <c r="B12" s="36" t="str">
        <f>IF(C12="","&gt;&gt; ","")</f>
        <v xml:space="preserve">&gt;&gt; </v>
      </c>
      <c r="C12" s="260"/>
      <c r="D12" s="262"/>
      <c r="E12" s="71"/>
      <c r="F12" s="151" t="s">
        <v>21</v>
      </c>
      <c r="G12" s="72"/>
      <c r="H12" s="35" t="str">
        <f>IF(G12=""," &lt;&lt;","")</f>
        <v xml:space="preserve"> &lt;&lt;</v>
      </c>
      <c r="I12" s="144"/>
      <c r="J12" s="144" t="s">
        <v>19</v>
      </c>
      <c r="K12" s="277"/>
      <c r="L12" s="278"/>
      <c r="M12" s="279"/>
      <c r="N12" s="35" t="str">
        <f>IF(K12=""," &lt;&lt;","")</f>
        <v xml:space="preserve"> &lt;&lt;</v>
      </c>
      <c r="O12" s="149"/>
      <c r="U12" s="67"/>
      <c r="V12" s="70"/>
    </row>
    <row r="13" spans="1:22" s="1" customFormat="1" ht="6.75" customHeight="1" x14ac:dyDescent="0.2">
      <c r="A13" s="79"/>
      <c r="B13" s="80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81"/>
      <c r="N13" s="21"/>
      <c r="O13" s="77"/>
    </row>
    <row r="14" spans="1:22" s="26" customFormat="1" ht="19.5" customHeight="1" x14ac:dyDescent="0.2">
      <c r="B14" s="6"/>
      <c r="C14" s="253" t="s">
        <v>1</v>
      </c>
      <c r="D14" s="253"/>
      <c r="E14" s="253" t="s">
        <v>2</v>
      </c>
      <c r="F14" s="253"/>
      <c r="G14" s="253" t="s">
        <v>3</v>
      </c>
      <c r="H14" s="253"/>
      <c r="I14" s="253" t="s">
        <v>4</v>
      </c>
      <c r="J14" s="253"/>
      <c r="K14" s="253" t="s">
        <v>5</v>
      </c>
      <c r="L14" s="253"/>
      <c r="M14" s="25"/>
      <c r="N14" s="27"/>
    </row>
    <row r="15" spans="1:22" ht="12.75" customHeight="1" x14ac:dyDescent="0.2">
      <c r="B15" s="20"/>
      <c r="C15" s="147"/>
      <c r="D15" s="147"/>
      <c r="E15" s="145">
        <f t="shared" ref="E15:L15" si="0">C$15</f>
        <v>0</v>
      </c>
      <c r="F15" s="146">
        <f t="shared" si="0"/>
        <v>0</v>
      </c>
      <c r="G15" s="145">
        <f t="shared" si="0"/>
        <v>0</v>
      </c>
      <c r="H15" s="146">
        <f t="shared" si="0"/>
        <v>0</v>
      </c>
      <c r="I15" s="145">
        <f t="shared" si="0"/>
        <v>0</v>
      </c>
      <c r="J15" s="146">
        <f t="shared" si="0"/>
        <v>0</v>
      </c>
      <c r="K15" s="145">
        <f t="shared" si="0"/>
        <v>0</v>
      </c>
      <c r="L15" s="146">
        <f t="shared" si="0"/>
        <v>0</v>
      </c>
      <c r="M15" s="46"/>
      <c r="N15" s="27"/>
    </row>
    <row r="16" spans="1:22" ht="15" customHeight="1" x14ac:dyDescent="0.2">
      <c r="B16" s="7">
        <f>B17-45/24/60</f>
        <v>0.3125</v>
      </c>
      <c r="C16" s="88"/>
      <c r="D16" s="89"/>
      <c r="E16" s="88"/>
      <c r="F16" s="89"/>
      <c r="G16" s="88"/>
      <c r="H16" s="89"/>
      <c r="I16" s="88"/>
      <c r="J16" s="89"/>
      <c r="K16" s="88"/>
      <c r="L16" s="89"/>
      <c r="M16" s="47"/>
      <c r="N16" s="27"/>
    </row>
    <row r="17" spans="2:14" s="33" customFormat="1" ht="15" x14ac:dyDescent="0.2">
      <c r="B17" s="8">
        <v>0.34375</v>
      </c>
      <c r="C17" s="156"/>
      <c r="D17" s="157"/>
      <c r="E17" s="156"/>
      <c r="F17" s="157"/>
      <c r="G17" s="156"/>
      <c r="H17" s="157"/>
      <c r="I17" s="41"/>
      <c r="J17" s="157"/>
      <c r="K17" s="41"/>
      <c r="L17" s="42"/>
      <c r="M17" s="276">
        <v>45</v>
      </c>
      <c r="N17" s="43"/>
    </row>
    <row r="18" spans="2:14" s="22" customFormat="1" x14ac:dyDescent="0.2">
      <c r="B18" s="7"/>
      <c r="C18" s="84"/>
      <c r="D18" s="85"/>
      <c r="E18" s="84"/>
      <c r="F18" s="85"/>
      <c r="G18" s="84"/>
      <c r="H18" s="85"/>
      <c r="I18" s="84"/>
      <c r="J18" s="85"/>
      <c r="K18" s="84"/>
      <c r="L18" s="85"/>
      <c r="M18" s="276"/>
      <c r="N18" s="43"/>
    </row>
    <row r="19" spans="2:14" s="33" customFormat="1" ht="15" x14ac:dyDescent="0.2">
      <c r="B19" s="7">
        <f>B17+45/60/24</f>
        <v>0.375</v>
      </c>
      <c r="C19" s="156"/>
      <c r="D19" s="157"/>
      <c r="E19" s="156"/>
      <c r="F19" s="157"/>
      <c r="G19" s="156"/>
      <c r="H19" s="157"/>
      <c r="I19" s="41"/>
      <c r="J19" s="157"/>
      <c r="K19" s="41"/>
      <c r="L19" s="42"/>
      <c r="M19" s="276">
        <v>45</v>
      </c>
      <c r="N19" s="43"/>
    </row>
    <row r="20" spans="2:14" ht="12.75" customHeight="1" x14ac:dyDescent="0.2">
      <c r="B20" s="7"/>
      <c r="C20" s="84"/>
      <c r="D20" s="85"/>
      <c r="E20" s="84"/>
      <c r="F20" s="85"/>
      <c r="G20" s="84"/>
      <c r="H20" s="85"/>
      <c r="I20" s="84"/>
      <c r="J20" s="85"/>
      <c r="K20" s="84"/>
      <c r="L20" s="85"/>
      <c r="M20" s="276"/>
      <c r="N20" s="43"/>
    </row>
    <row r="21" spans="2:14" x14ac:dyDescent="0.2">
      <c r="B21" s="7">
        <f>B19+45/60/24</f>
        <v>0.40625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73">
        <v>20</v>
      </c>
      <c r="N21" s="44"/>
    </row>
    <row r="22" spans="2:14" s="33" customFormat="1" ht="15" x14ac:dyDescent="0.2">
      <c r="B22" s="7">
        <f>B21+M21/60/24</f>
        <v>0.4201388888888889</v>
      </c>
      <c r="C22" s="156"/>
      <c r="D22" s="157"/>
      <c r="E22" s="156"/>
      <c r="F22" s="157"/>
      <c r="G22" s="156"/>
      <c r="H22" s="157"/>
      <c r="I22" s="156"/>
      <c r="J22" s="157"/>
      <c r="K22" s="41"/>
      <c r="L22" s="42"/>
      <c r="M22" s="276">
        <v>45</v>
      </c>
      <c r="N22" s="43"/>
    </row>
    <row r="23" spans="2:14" ht="12.75" customHeight="1" x14ac:dyDescent="0.2">
      <c r="B23" s="7"/>
      <c r="C23" s="84"/>
      <c r="D23" s="85"/>
      <c r="E23" s="84"/>
      <c r="F23" s="85"/>
      <c r="G23" s="84"/>
      <c r="H23" s="85"/>
      <c r="I23" s="84"/>
      <c r="J23" s="85"/>
      <c r="K23" s="84"/>
      <c r="L23" s="85"/>
      <c r="M23" s="276"/>
      <c r="N23" s="43"/>
    </row>
    <row r="24" spans="2:14" s="33" customFormat="1" ht="15" x14ac:dyDescent="0.2">
      <c r="B24" s="7">
        <f>B22+45/60/24</f>
        <v>0.4513888888888889</v>
      </c>
      <c r="C24" s="156"/>
      <c r="D24" s="157"/>
      <c r="E24" s="156"/>
      <c r="F24" s="157"/>
      <c r="G24" s="41"/>
      <c r="H24" s="157"/>
      <c r="I24" s="41"/>
      <c r="J24" s="157"/>
      <c r="K24" s="41"/>
      <c r="L24" s="42"/>
      <c r="M24" s="276">
        <v>45</v>
      </c>
      <c r="N24" s="43"/>
    </row>
    <row r="25" spans="2:14" ht="12.75" customHeight="1" x14ac:dyDescent="0.2">
      <c r="B25" s="7"/>
      <c r="C25" s="84"/>
      <c r="D25" s="85"/>
      <c r="E25" s="84"/>
      <c r="F25" s="85"/>
      <c r="G25" s="84"/>
      <c r="H25" s="85"/>
      <c r="I25" s="84"/>
      <c r="J25" s="85"/>
      <c r="K25" s="84"/>
      <c r="L25" s="85"/>
      <c r="M25" s="276"/>
      <c r="N25" s="43"/>
    </row>
    <row r="26" spans="2:14" ht="22.5" customHeight="1" x14ac:dyDescent="0.2">
      <c r="B26" s="7">
        <f>B24+45/60/24</f>
        <v>0.4826388888888889</v>
      </c>
      <c r="C26" s="233"/>
      <c r="D26" s="233"/>
      <c r="E26" s="233"/>
      <c r="F26" s="233"/>
      <c r="G26" s="234"/>
      <c r="H26" s="234"/>
      <c r="I26" s="233"/>
      <c r="J26" s="233"/>
      <c r="K26" s="233"/>
      <c r="L26" s="233"/>
      <c r="M26" s="9"/>
      <c r="N26" s="44"/>
    </row>
    <row r="27" spans="2:14" s="33" customFormat="1" ht="15" x14ac:dyDescent="0.2">
      <c r="B27" s="8">
        <v>0.5625</v>
      </c>
      <c r="C27" s="156"/>
      <c r="D27" s="157"/>
      <c r="E27" s="156"/>
      <c r="F27" s="157"/>
      <c r="G27" s="219"/>
      <c r="H27" s="220"/>
      <c r="I27" s="156"/>
      <c r="J27" s="157"/>
      <c r="K27" s="156"/>
      <c r="L27" s="157"/>
      <c r="M27" s="276">
        <v>45</v>
      </c>
      <c r="N27" s="43"/>
    </row>
    <row r="28" spans="2:14" ht="12.75" customHeight="1" x14ac:dyDescent="0.2">
      <c r="B28" s="7"/>
      <c r="C28" s="84"/>
      <c r="D28" s="85"/>
      <c r="E28" s="84"/>
      <c r="F28" s="85"/>
      <c r="G28" s="219"/>
      <c r="H28" s="220"/>
      <c r="I28" s="84"/>
      <c r="J28" s="85"/>
      <c r="K28" s="84"/>
      <c r="L28" s="85"/>
      <c r="M28" s="276"/>
      <c r="N28" s="43"/>
    </row>
    <row r="29" spans="2:14" s="33" customFormat="1" ht="15" x14ac:dyDescent="0.2">
      <c r="B29" s="7">
        <f>B27+45/60/24</f>
        <v>0.59375</v>
      </c>
      <c r="C29" s="156"/>
      <c r="D29" s="157"/>
      <c r="E29" s="156"/>
      <c r="F29" s="42"/>
      <c r="G29" s="219"/>
      <c r="H29" s="220"/>
      <c r="I29" s="41"/>
      <c r="J29" s="157"/>
      <c r="K29" s="41"/>
      <c r="L29" s="157"/>
      <c r="M29" s="276">
        <v>45</v>
      </c>
      <c r="N29" s="43"/>
    </row>
    <row r="30" spans="2:14" ht="12.75" customHeight="1" x14ac:dyDescent="0.2">
      <c r="B30" s="7"/>
      <c r="C30" s="84"/>
      <c r="D30" s="85"/>
      <c r="E30" s="84"/>
      <c r="F30" s="85"/>
      <c r="G30" s="219"/>
      <c r="H30" s="220"/>
      <c r="I30" s="84"/>
      <c r="J30" s="85"/>
      <c r="K30" s="84"/>
      <c r="L30" s="85"/>
      <c r="M30" s="276"/>
      <c r="N30" s="43"/>
    </row>
    <row r="31" spans="2:14" x14ac:dyDescent="0.2">
      <c r="B31" s="7">
        <f>B29+45/60/24</f>
        <v>0.625</v>
      </c>
      <c r="C31" s="23"/>
      <c r="D31" s="23"/>
      <c r="E31" s="23"/>
      <c r="F31" s="23"/>
      <c r="G31" s="223"/>
      <c r="H31" s="223"/>
      <c r="I31" s="23"/>
      <c r="J31" s="23"/>
      <c r="K31" s="23"/>
      <c r="L31" s="23"/>
      <c r="M31" s="9">
        <v>15</v>
      </c>
      <c r="N31" s="44"/>
    </row>
    <row r="32" spans="2:14" s="33" customFormat="1" ht="15" x14ac:dyDescent="0.2">
      <c r="B32" s="7">
        <f>B31+M31/60/24</f>
        <v>0.63541666666666663</v>
      </c>
      <c r="C32" s="156"/>
      <c r="D32" s="42"/>
      <c r="E32" s="156"/>
      <c r="F32" s="157"/>
      <c r="G32" s="219"/>
      <c r="H32" s="220"/>
      <c r="I32" s="156"/>
      <c r="J32" s="157"/>
      <c r="K32" s="41"/>
      <c r="L32" s="42"/>
      <c r="M32" s="276">
        <v>45</v>
      </c>
      <c r="N32" s="43"/>
    </row>
    <row r="33" spans="1:15" ht="12.75" customHeight="1" x14ac:dyDescent="0.2">
      <c r="B33" s="7"/>
      <c r="C33" s="84"/>
      <c r="D33" s="85"/>
      <c r="E33" s="84"/>
      <c r="F33" s="85"/>
      <c r="G33" s="219"/>
      <c r="H33" s="220"/>
      <c r="I33" s="84"/>
      <c r="J33" s="85"/>
      <c r="K33" s="84"/>
      <c r="L33" s="85"/>
      <c r="M33" s="276"/>
      <c r="N33" s="43"/>
    </row>
    <row r="34" spans="1:15" ht="14.25" customHeight="1" x14ac:dyDescent="0.2">
      <c r="B34" s="63">
        <f>B32+M32/60/24</f>
        <v>0.66666666666666663</v>
      </c>
      <c r="C34" s="266"/>
      <c r="D34" s="266"/>
      <c r="E34" s="266"/>
      <c r="F34" s="266"/>
      <c r="G34" s="267"/>
      <c r="H34" s="267"/>
      <c r="I34" s="266"/>
      <c r="J34" s="266"/>
      <c r="K34" s="266"/>
      <c r="L34" s="266"/>
      <c r="M34" s="64"/>
      <c r="N34" s="45"/>
    </row>
    <row r="35" spans="1:15" x14ac:dyDescent="0.2">
      <c r="C35" s="10"/>
      <c r="L35" s="282"/>
      <c r="M35" s="282"/>
    </row>
    <row r="36" spans="1:15" ht="15.75" x14ac:dyDescent="0.25">
      <c r="A36" s="37" t="s">
        <v>79</v>
      </c>
      <c r="B36" s="32"/>
      <c r="C36" s="32"/>
      <c r="D36" s="11"/>
      <c r="E36" s="18"/>
      <c r="F36" s="19"/>
      <c r="G36" s="11"/>
      <c r="H36" s="11"/>
      <c r="I36" s="4"/>
      <c r="J36" s="4"/>
      <c r="K36" s="4"/>
      <c r="L36" s="4"/>
      <c r="M36" s="283" t="s">
        <v>15</v>
      </c>
      <c r="N36" s="283"/>
    </row>
    <row r="37" spans="1:15" x14ac:dyDescent="0.2">
      <c r="A37" s="1"/>
      <c r="B37" s="1"/>
      <c r="C37" s="268" t="s">
        <v>6</v>
      </c>
      <c r="D37" s="268"/>
      <c r="E37" s="268" t="s">
        <v>7</v>
      </c>
      <c r="F37" s="268"/>
      <c r="G37" s="268" t="s">
        <v>8</v>
      </c>
      <c r="H37" s="268"/>
      <c r="I37" s="268" t="s">
        <v>9</v>
      </c>
      <c r="J37" s="268"/>
      <c r="K37" s="268" t="s">
        <v>10</v>
      </c>
      <c r="L37" s="268"/>
      <c r="M37" s="13">
        <f>C15</f>
        <v>0</v>
      </c>
      <c r="N37" s="13">
        <f>D15</f>
        <v>0</v>
      </c>
    </row>
    <row r="38" spans="1:15" x14ac:dyDescent="0.2">
      <c r="A38" s="5" t="s">
        <v>11</v>
      </c>
      <c r="B38" s="1"/>
      <c r="C38" s="48">
        <f>C98</f>
        <v>0</v>
      </c>
      <c r="D38" s="49">
        <f>T98</f>
        <v>0</v>
      </c>
      <c r="E38" s="48">
        <f>E98</f>
        <v>0</v>
      </c>
      <c r="F38" s="49">
        <f>V98</f>
        <v>0</v>
      </c>
      <c r="G38" s="48">
        <f>G98</f>
        <v>0</v>
      </c>
      <c r="H38" s="49">
        <f>X98</f>
        <v>0</v>
      </c>
      <c r="I38" s="48">
        <f>I98</f>
        <v>0</v>
      </c>
      <c r="J38" s="49">
        <f>Z98</f>
        <v>0</v>
      </c>
      <c r="K38" s="48">
        <f>K98</f>
        <v>0</v>
      </c>
      <c r="L38" s="49">
        <f>AB98</f>
        <v>0</v>
      </c>
      <c r="M38" s="57">
        <f t="shared" ref="M38:N42" si="1">C38+E38+G38+I38+K38</f>
        <v>0</v>
      </c>
      <c r="N38" s="58">
        <f t="shared" si="1"/>
        <v>0</v>
      </c>
    </row>
    <row r="39" spans="1:15" x14ac:dyDescent="0.2">
      <c r="A39" s="174" t="s">
        <v>12</v>
      </c>
      <c r="B39" s="1"/>
      <c r="C39" s="50">
        <f>C107</f>
        <v>0</v>
      </c>
      <c r="D39" s="51">
        <f>T107</f>
        <v>0</v>
      </c>
      <c r="E39" s="50">
        <f>E107</f>
        <v>0</v>
      </c>
      <c r="F39" s="51">
        <f>V107</f>
        <v>0</v>
      </c>
      <c r="G39" s="50">
        <f>G107</f>
        <v>0</v>
      </c>
      <c r="H39" s="51">
        <f>X107</f>
        <v>0</v>
      </c>
      <c r="I39" s="50">
        <f>I107</f>
        <v>0</v>
      </c>
      <c r="J39" s="51">
        <f>Z107</f>
        <v>0</v>
      </c>
      <c r="K39" s="50">
        <f>K107</f>
        <v>0</v>
      </c>
      <c r="L39" s="51">
        <f>AB107</f>
        <v>0</v>
      </c>
      <c r="M39" s="59">
        <f t="shared" si="1"/>
        <v>0</v>
      </c>
      <c r="N39" s="60">
        <f t="shared" si="1"/>
        <v>0</v>
      </c>
    </row>
    <row r="40" spans="1:15" x14ac:dyDescent="0.2">
      <c r="A40" s="174" t="s">
        <v>13</v>
      </c>
      <c r="B40" s="1"/>
      <c r="C40" s="52">
        <f>C116</f>
        <v>0</v>
      </c>
      <c r="D40" s="53">
        <f>T116</f>
        <v>0</v>
      </c>
      <c r="E40" s="52">
        <f>E116</f>
        <v>0</v>
      </c>
      <c r="F40" s="53">
        <f>V116</f>
        <v>0</v>
      </c>
      <c r="G40" s="52">
        <f>G116</f>
        <v>0</v>
      </c>
      <c r="H40" s="53">
        <f>X116</f>
        <v>0</v>
      </c>
      <c r="I40" s="52">
        <f>I116</f>
        <v>0</v>
      </c>
      <c r="J40" s="53">
        <f>Z116</f>
        <v>0</v>
      </c>
      <c r="K40" s="52">
        <f>K116</f>
        <v>0</v>
      </c>
      <c r="L40" s="53">
        <f>AB116</f>
        <v>0</v>
      </c>
      <c r="M40" s="59">
        <f t="shared" si="1"/>
        <v>0</v>
      </c>
      <c r="N40" s="60">
        <f t="shared" si="1"/>
        <v>0</v>
      </c>
    </row>
    <row r="41" spans="1:15" x14ac:dyDescent="0.2">
      <c r="A41" s="174" t="s">
        <v>14</v>
      </c>
      <c r="B41" s="1"/>
      <c r="C41" s="50">
        <f>C125</f>
        <v>0</v>
      </c>
      <c r="D41" s="51">
        <f>T125</f>
        <v>0</v>
      </c>
      <c r="E41" s="50">
        <f>E125</f>
        <v>0</v>
      </c>
      <c r="F41" s="51">
        <f>V125</f>
        <v>0</v>
      </c>
      <c r="G41" s="50">
        <f>G125</f>
        <v>0</v>
      </c>
      <c r="H41" s="51">
        <f>X125</f>
        <v>0</v>
      </c>
      <c r="I41" s="50">
        <f>I125</f>
        <v>0</v>
      </c>
      <c r="J41" s="51">
        <f>Z125</f>
        <v>0</v>
      </c>
      <c r="K41" s="50">
        <f>K125</f>
        <v>0</v>
      </c>
      <c r="L41" s="51">
        <f>AB125</f>
        <v>0</v>
      </c>
      <c r="M41" s="61">
        <f t="shared" si="1"/>
        <v>0</v>
      </c>
      <c r="N41" s="62">
        <f t="shared" si="1"/>
        <v>0</v>
      </c>
    </row>
    <row r="42" spans="1:15" x14ac:dyDescent="0.2">
      <c r="A42" s="14" t="s">
        <v>41</v>
      </c>
      <c r="B42" s="1"/>
      <c r="C42" s="54">
        <f>SUM(C38:C41)</f>
        <v>0</v>
      </c>
      <c r="D42" s="55">
        <f t="shared" ref="D42:L42" si="2">SUM(D38:D41)</f>
        <v>0</v>
      </c>
      <c r="E42" s="54">
        <f>SUM(E38:E41)</f>
        <v>0</v>
      </c>
      <c r="F42" s="55">
        <f t="shared" si="2"/>
        <v>0</v>
      </c>
      <c r="G42" s="54">
        <f t="shared" si="2"/>
        <v>0</v>
      </c>
      <c r="H42" s="55">
        <f t="shared" si="2"/>
        <v>0</v>
      </c>
      <c r="I42" s="54">
        <f t="shared" si="2"/>
        <v>0</v>
      </c>
      <c r="J42" s="55">
        <f t="shared" si="2"/>
        <v>0</v>
      </c>
      <c r="K42" s="54">
        <f t="shared" si="2"/>
        <v>0</v>
      </c>
      <c r="L42" s="55">
        <f t="shared" si="2"/>
        <v>0</v>
      </c>
      <c r="M42" s="34">
        <f t="shared" si="1"/>
        <v>0</v>
      </c>
      <c r="N42" s="56">
        <f t="shared" si="1"/>
        <v>0</v>
      </c>
    </row>
    <row r="43" spans="1:15" s="1" customFormat="1" ht="6" customHeight="1" x14ac:dyDescent="0.2"/>
    <row r="44" spans="1:15" s="1" customFormat="1" x14ac:dyDescent="0.2">
      <c r="A44" s="221" t="s">
        <v>23</v>
      </c>
      <c r="B44" s="222"/>
      <c r="C44" s="83">
        <f>C144</f>
        <v>0</v>
      </c>
      <c r="D44" s="83">
        <f>T144</f>
        <v>0</v>
      </c>
      <c r="E44" s="83">
        <f>E144</f>
        <v>0</v>
      </c>
      <c r="F44" s="83">
        <f>V144</f>
        <v>0</v>
      </c>
      <c r="G44" s="83">
        <f>G144</f>
        <v>0</v>
      </c>
      <c r="H44" s="83">
        <f>X144</f>
        <v>0</v>
      </c>
      <c r="I44" s="83">
        <f>I144</f>
        <v>0</v>
      </c>
      <c r="J44" s="83">
        <f>Z144</f>
        <v>0</v>
      </c>
      <c r="K44" s="83">
        <f>K144</f>
        <v>0</v>
      </c>
      <c r="L44" s="83">
        <f>AB144</f>
        <v>0</v>
      </c>
      <c r="M44" s="152">
        <f>C44+E44+G44+I44+K44</f>
        <v>0</v>
      </c>
      <c r="N44" s="152">
        <f>D44+F44+H44+J44+L44</f>
        <v>0</v>
      </c>
    </row>
    <row r="45" spans="1:15" s="1" customFormat="1" ht="6" customHeight="1" x14ac:dyDescent="0.2"/>
    <row r="46" spans="1:15" s="1" customFormat="1" x14ac:dyDescent="0.2">
      <c r="A46" s="221" t="s">
        <v>86</v>
      </c>
      <c r="B46" s="273"/>
      <c r="C46" s="83">
        <f>C130+C131</f>
        <v>0</v>
      </c>
      <c r="D46" s="83">
        <f>T130+T131</f>
        <v>0</v>
      </c>
      <c r="E46" s="83">
        <f>E130+E131</f>
        <v>0</v>
      </c>
      <c r="F46" s="83">
        <f>V130+V131</f>
        <v>0</v>
      </c>
      <c r="G46" s="83">
        <f>G130+G131</f>
        <v>0</v>
      </c>
      <c r="H46" s="83">
        <f>X130+X131</f>
        <v>0</v>
      </c>
      <c r="I46" s="83">
        <f>I130+I131</f>
        <v>0</v>
      </c>
      <c r="J46" s="83">
        <f>Z130+Z131</f>
        <v>0</v>
      </c>
      <c r="K46" s="83">
        <f>K130+K131</f>
        <v>0</v>
      </c>
      <c r="L46" s="83">
        <f>AB130+AB131</f>
        <v>0</v>
      </c>
      <c r="M46" s="74">
        <f>C46+E46+G46+I46+K46</f>
        <v>0</v>
      </c>
      <c r="N46" s="74">
        <f>D46+F46+H46+J46+L46</f>
        <v>0</v>
      </c>
      <c r="O46" s="75" t="s">
        <v>32</v>
      </c>
    </row>
    <row r="47" spans="1:15" s="1" customFormat="1" ht="6" customHeight="1" x14ac:dyDescent="0.2"/>
    <row r="48" spans="1:15" s="1" customFormat="1" x14ac:dyDescent="0.2">
      <c r="A48" s="221" t="s">
        <v>33</v>
      </c>
      <c r="B48" s="273"/>
      <c r="C48" s="158">
        <f>C140</f>
        <v>0</v>
      </c>
      <c r="D48" s="158">
        <f>T140</f>
        <v>0</v>
      </c>
      <c r="E48" s="158">
        <f>E140</f>
        <v>0</v>
      </c>
      <c r="F48" s="158">
        <f>V140</f>
        <v>0</v>
      </c>
      <c r="G48" s="158">
        <f>G140</f>
        <v>0</v>
      </c>
      <c r="H48" s="158">
        <f>X140</f>
        <v>0</v>
      </c>
      <c r="I48" s="158">
        <f>I140</f>
        <v>0</v>
      </c>
      <c r="J48" s="158">
        <f>Z140</f>
        <v>0</v>
      </c>
      <c r="K48" s="158">
        <f>K140</f>
        <v>0</v>
      </c>
      <c r="L48" s="158">
        <f>AB140</f>
        <v>0</v>
      </c>
      <c r="M48" s="159">
        <f>C48+E48+G48+I48+K48</f>
        <v>0</v>
      </c>
      <c r="N48" s="159">
        <f>D48+F48+H48+J48+L48</f>
        <v>0</v>
      </c>
      <c r="O48" s="76" t="s">
        <v>34</v>
      </c>
    </row>
    <row r="49" spans="1:33" s="1" customFormat="1" ht="6" customHeight="1" x14ac:dyDescent="0.2"/>
    <row r="50" spans="1:33" s="1" customFormat="1" x14ac:dyDescent="0.2">
      <c r="A50" s="186" t="s">
        <v>83</v>
      </c>
      <c r="B50" s="271"/>
      <c r="C50" s="272"/>
      <c r="D50" s="181">
        <f>AC196</f>
        <v>0</v>
      </c>
      <c r="E50" s="153" t="s">
        <v>35</v>
      </c>
      <c r="F50" s="269"/>
      <c r="G50" s="270"/>
      <c r="H50" s="182">
        <f>AC166</f>
        <v>0</v>
      </c>
      <c r="I50" s="187" t="s">
        <v>36</v>
      </c>
      <c r="J50" s="280"/>
      <c r="K50" s="281"/>
      <c r="L50" s="183">
        <f>AC176</f>
        <v>0</v>
      </c>
      <c r="M50" s="188" t="s">
        <v>37</v>
      </c>
      <c r="N50" s="271"/>
      <c r="O50" s="272"/>
      <c r="P50" s="272"/>
      <c r="Q50" s="184">
        <f>AC186</f>
        <v>0</v>
      </c>
      <c r="R50" s="154"/>
      <c r="S50" s="155"/>
      <c r="T50" s="15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</row>
    <row r="51" spans="1:33" s="1" customFormat="1" x14ac:dyDescent="0.2">
      <c r="C51" s="2"/>
      <c r="D51" s="2"/>
      <c r="E51" s="2"/>
      <c r="F51" s="2"/>
      <c r="I51" s="2"/>
      <c r="J51" s="2"/>
      <c r="K51" s="2"/>
      <c r="L51" s="2"/>
      <c r="M51" s="1" t="s">
        <v>38</v>
      </c>
      <c r="N51" s="21"/>
      <c r="O51" s="77"/>
    </row>
    <row r="52" spans="1:33" s="1" customFormat="1" ht="15.75" x14ac:dyDescent="0.25">
      <c r="A52" s="37" t="s">
        <v>39</v>
      </c>
      <c r="C52" s="2"/>
      <c r="D52" s="2"/>
      <c r="E52" s="2"/>
      <c r="F52" s="2"/>
      <c r="I52" s="2"/>
      <c r="J52" s="2"/>
      <c r="K52" s="2"/>
      <c r="L52" s="2"/>
      <c r="M52" s="78"/>
      <c r="N52" s="21"/>
      <c r="O52" s="77"/>
    </row>
    <row r="53" spans="1:33" s="1" customFormat="1" ht="6.75" customHeight="1" x14ac:dyDescent="0.2">
      <c r="A53" s="79"/>
      <c r="B53" s="80"/>
      <c r="C53" s="218"/>
      <c r="D53" s="218"/>
      <c r="E53" s="218"/>
      <c r="F53" s="218"/>
      <c r="G53" s="218"/>
      <c r="H53" s="218"/>
      <c r="I53" s="218"/>
      <c r="J53" s="218"/>
      <c r="K53" s="218"/>
      <c r="L53" s="218"/>
      <c r="M53" s="81"/>
      <c r="N53" s="21"/>
      <c r="O53" s="77"/>
    </row>
    <row r="54" spans="1:33" s="1" customFormat="1" x14ac:dyDescent="0.2">
      <c r="A54" s="14" t="s">
        <v>50</v>
      </c>
      <c r="B54" s="2"/>
      <c r="C54" s="224">
        <f>S156</f>
        <v>0</v>
      </c>
      <c r="D54" s="225"/>
      <c r="E54" s="224">
        <f>U156</f>
        <v>0</v>
      </c>
      <c r="F54" s="225"/>
      <c r="G54" s="224">
        <f>W156</f>
        <v>0</v>
      </c>
      <c r="H54" s="225"/>
      <c r="I54" s="224">
        <f>Y156</f>
        <v>0</v>
      </c>
      <c r="J54" s="225"/>
      <c r="K54" s="224">
        <f>AA156</f>
        <v>0</v>
      </c>
      <c r="L54" s="225"/>
      <c r="M54" s="229">
        <f>SUM(C54:L54)</f>
        <v>0</v>
      </c>
      <c r="N54" s="230"/>
      <c r="O54" s="75" t="s">
        <v>40</v>
      </c>
    </row>
    <row r="55" spans="1:33" s="38" customFormat="1" ht="15" customHeight="1" x14ac:dyDescent="0.2">
      <c r="A55" s="38" t="s">
        <v>51</v>
      </c>
      <c r="B55" s="82"/>
      <c r="D55" s="82"/>
      <c r="E55" s="236" t="s">
        <v>52</v>
      </c>
      <c r="F55" s="236"/>
      <c r="G55" s="242" t="s">
        <v>53</v>
      </c>
      <c r="H55" s="242"/>
      <c r="I55" s="242"/>
      <c r="J55" s="242"/>
      <c r="K55" s="242"/>
      <c r="L55" s="242"/>
      <c r="M55" s="82"/>
    </row>
    <row r="56" spans="1:33" s="1" customFormat="1" x14ac:dyDescent="0.2">
      <c r="A56" s="38" t="s">
        <v>54</v>
      </c>
      <c r="B56" s="82"/>
      <c r="D56" s="2"/>
      <c r="E56" s="237" t="s">
        <v>55</v>
      </c>
      <c r="F56" s="232"/>
      <c r="G56" s="239"/>
      <c r="H56" s="240"/>
      <c r="I56" s="240"/>
      <c r="J56" s="240"/>
      <c r="K56" s="240"/>
      <c r="L56" s="241"/>
      <c r="M56" s="226"/>
      <c r="N56" s="227"/>
      <c r="P56" s="138" t="s">
        <v>32</v>
      </c>
    </row>
    <row r="57" spans="1:33" s="1" customFormat="1" x14ac:dyDescent="0.2">
      <c r="A57" s="130" t="s">
        <v>82</v>
      </c>
      <c r="B57" s="82"/>
      <c r="D57" s="2"/>
      <c r="E57" s="237" t="s">
        <v>81</v>
      </c>
      <c r="F57" s="232"/>
      <c r="G57" s="239"/>
      <c r="H57" s="240"/>
      <c r="I57" s="240"/>
      <c r="J57" s="240"/>
      <c r="K57" s="240"/>
      <c r="L57" s="241"/>
      <c r="M57" s="226"/>
      <c r="N57" s="227"/>
      <c r="P57" s="138" t="s">
        <v>32</v>
      </c>
    </row>
    <row r="58" spans="1:33" s="1" customFormat="1" x14ac:dyDescent="0.2">
      <c r="A58" s="38" t="s">
        <v>56</v>
      </c>
      <c r="B58" s="82"/>
      <c r="D58" s="2"/>
      <c r="E58" s="231" t="s">
        <v>57</v>
      </c>
      <c r="F58" s="232"/>
      <c r="G58" s="239"/>
      <c r="H58" s="240"/>
      <c r="I58" s="240"/>
      <c r="J58" s="240"/>
      <c r="K58" s="240"/>
      <c r="L58" s="241"/>
      <c r="M58" s="226"/>
      <c r="N58" s="227"/>
      <c r="P58" s="138" t="s">
        <v>32</v>
      </c>
    </row>
    <row r="59" spans="1:33" s="1" customFormat="1" x14ac:dyDescent="0.2">
      <c r="A59" s="38" t="s">
        <v>58</v>
      </c>
      <c r="B59" s="82"/>
      <c r="D59" s="2"/>
      <c r="E59" s="231" t="s">
        <v>59</v>
      </c>
      <c r="F59" s="232"/>
      <c r="G59" s="239"/>
      <c r="H59" s="240"/>
      <c r="I59" s="240"/>
      <c r="J59" s="240"/>
      <c r="K59" s="240"/>
      <c r="L59" s="241"/>
      <c r="M59" s="226"/>
      <c r="N59" s="227"/>
      <c r="P59" s="138" t="s">
        <v>32</v>
      </c>
    </row>
    <row r="60" spans="1:33" s="1" customFormat="1" x14ac:dyDescent="0.2">
      <c r="A60" s="38"/>
      <c r="B60" s="82"/>
      <c r="D60" s="2"/>
      <c r="E60" s="231" t="s">
        <v>60</v>
      </c>
      <c r="F60" s="232"/>
      <c r="G60" s="239"/>
      <c r="H60" s="240"/>
      <c r="I60" s="240"/>
      <c r="J60" s="240"/>
      <c r="K60" s="240"/>
      <c r="L60" s="241"/>
      <c r="M60" s="226"/>
      <c r="N60" s="227"/>
      <c r="P60" s="138" t="s">
        <v>32</v>
      </c>
    </row>
    <row r="61" spans="1:33" s="1" customFormat="1" x14ac:dyDescent="0.2">
      <c r="A61" s="38"/>
      <c r="B61" s="38"/>
      <c r="D61" s="2"/>
      <c r="E61" s="231" t="s">
        <v>92</v>
      </c>
      <c r="F61" s="232"/>
      <c r="G61" s="246"/>
      <c r="H61" s="240"/>
      <c r="I61" s="240"/>
      <c r="J61" s="240"/>
      <c r="K61" s="240"/>
      <c r="L61" s="241"/>
      <c r="M61" s="226"/>
      <c r="N61" s="227"/>
      <c r="P61" s="138" t="s">
        <v>32</v>
      </c>
    </row>
    <row r="62" spans="1:33" s="1" customFormat="1" ht="15" customHeight="1" x14ac:dyDescent="0.2">
      <c r="A62" s="38"/>
      <c r="B62" s="82"/>
      <c r="D62" s="2"/>
      <c r="E62" s="2"/>
      <c r="F62" s="2"/>
      <c r="G62" s="15"/>
      <c r="H62" s="10"/>
      <c r="I62" s="10"/>
      <c r="J62" s="10"/>
      <c r="K62" s="228" t="s">
        <v>61</v>
      </c>
      <c r="L62" s="228"/>
      <c r="M62" s="229">
        <f>SUM(M54:M61)</f>
        <v>0</v>
      </c>
      <c r="N62" s="230"/>
      <c r="P62" s="139" t="str">
        <f>IF(K6="","SJ-Geb",IF(K12="","SJ-Geb",IF(F78&gt;=0,"AE 3",IF(F77&gt;=0,"AE 2",""))))</f>
        <v>SJ-Geb</v>
      </c>
    </row>
    <row r="63" spans="1:33" s="1" customFormat="1" x14ac:dyDescent="0.2">
      <c r="A63" s="38" t="s">
        <v>62</v>
      </c>
      <c r="B63" s="82"/>
      <c r="D63" s="2"/>
      <c r="E63" s="2"/>
      <c r="F63" s="2"/>
      <c r="G63" s="15"/>
      <c r="H63" s="10"/>
      <c r="I63" s="10"/>
      <c r="J63" s="10"/>
      <c r="K63" s="10"/>
      <c r="L63" s="10"/>
      <c r="M63" s="40"/>
      <c r="N63" s="140"/>
    </row>
    <row r="64" spans="1:33" s="1" customFormat="1" x14ac:dyDescent="0.2">
      <c r="A64" s="38" t="s">
        <v>63</v>
      </c>
      <c r="B64" s="82"/>
      <c r="D64" s="2"/>
      <c r="E64" s="231" t="s">
        <v>64</v>
      </c>
      <c r="F64" s="232"/>
      <c r="G64" s="239"/>
      <c r="H64" s="247"/>
      <c r="I64" s="247"/>
      <c r="J64" s="247"/>
      <c r="K64" s="247"/>
      <c r="L64" s="248"/>
      <c r="M64" s="137"/>
    </row>
    <row r="65" spans="1:19" s="1" customFormat="1" x14ac:dyDescent="0.2">
      <c r="A65" s="38" t="s">
        <v>65</v>
      </c>
      <c r="B65" s="82"/>
      <c r="D65" s="2"/>
      <c r="E65" s="237" t="s">
        <v>66</v>
      </c>
      <c r="F65" s="232"/>
      <c r="G65" s="239"/>
      <c r="H65" s="240"/>
      <c r="I65" s="240"/>
      <c r="J65" s="240"/>
      <c r="K65" s="240"/>
      <c r="L65" s="241"/>
      <c r="M65" s="137"/>
      <c r="N65" s="140"/>
    </row>
    <row r="66" spans="1:19" s="1" customFormat="1" x14ac:dyDescent="0.2">
      <c r="A66" s="38" t="s">
        <v>67</v>
      </c>
      <c r="B66" s="82"/>
      <c r="C66" s="189" t="s">
        <v>87</v>
      </c>
      <c r="D66" s="2"/>
      <c r="E66" s="238" t="s">
        <v>31</v>
      </c>
      <c r="F66" s="231"/>
      <c r="G66" s="246"/>
      <c r="H66" s="247"/>
      <c r="I66" s="247"/>
      <c r="J66" s="247"/>
      <c r="K66" s="247"/>
      <c r="L66" s="248"/>
      <c r="M66" s="137"/>
    </row>
    <row r="67" spans="1:19" s="1" customFormat="1" ht="6.75" customHeight="1" x14ac:dyDescent="0.2">
      <c r="A67" s="79"/>
      <c r="B67" s="80"/>
      <c r="C67" s="218"/>
      <c r="D67" s="218"/>
      <c r="E67" s="218"/>
      <c r="F67" s="218"/>
      <c r="G67" s="218"/>
      <c r="H67" s="218"/>
      <c r="I67" s="218"/>
      <c r="J67" s="218"/>
      <c r="K67" s="218"/>
      <c r="L67" s="218"/>
      <c r="M67" s="81"/>
      <c r="N67" s="21"/>
      <c r="O67" s="77"/>
    </row>
    <row r="68" spans="1:19" ht="40.5" customHeight="1" x14ac:dyDescent="0.2">
      <c r="A68" s="214" t="s">
        <v>91</v>
      </c>
      <c r="B68" s="214"/>
      <c r="C68" s="215"/>
      <c r="D68" s="216"/>
      <c r="E68" s="216"/>
      <c r="F68" s="216"/>
      <c r="G68" s="216"/>
      <c r="H68" s="216"/>
      <c r="I68" s="216"/>
      <c r="J68" s="216"/>
      <c r="K68" s="216"/>
      <c r="L68" s="216"/>
      <c r="M68" s="216"/>
      <c r="N68" s="217"/>
    </row>
    <row r="69" spans="1:19" s="1" customFormat="1" ht="6.75" customHeight="1" x14ac:dyDescent="0.2">
      <c r="A69" s="79"/>
      <c r="B69" s="80"/>
      <c r="C69" s="218"/>
      <c r="D69" s="218"/>
      <c r="E69" s="218"/>
      <c r="F69" s="218"/>
      <c r="G69" s="218"/>
      <c r="H69" s="218"/>
      <c r="I69" s="218"/>
      <c r="J69" s="218"/>
      <c r="K69" s="218"/>
      <c r="L69" s="218"/>
      <c r="M69" s="81"/>
      <c r="N69" s="21"/>
      <c r="O69" s="77"/>
    </row>
    <row r="70" spans="1:19" x14ac:dyDescent="0.2">
      <c r="A70" s="1" t="s">
        <v>20</v>
      </c>
      <c r="B70" s="2"/>
      <c r="C70" s="1"/>
      <c r="I70" s="21"/>
      <c r="J70" s="66" t="s">
        <v>89</v>
      </c>
      <c r="K70" s="1"/>
      <c r="L70" s="1"/>
      <c r="M70" s="10"/>
      <c r="N70" s="10"/>
    </row>
    <row r="71" spans="1:19" x14ac:dyDescent="0.2">
      <c r="A71" s="1"/>
      <c r="B71" s="2"/>
      <c r="C71" s="1"/>
      <c r="I71" s="21"/>
      <c r="J71" s="15"/>
      <c r="K71" s="3"/>
      <c r="L71" s="1"/>
      <c r="M71" s="10"/>
      <c r="N71" s="10"/>
    </row>
    <row r="72" spans="1:19" x14ac:dyDescent="0.2">
      <c r="A72" s="16"/>
      <c r="B72" s="17"/>
      <c r="C72" s="17"/>
      <c r="D72" s="17"/>
      <c r="E72" s="15"/>
      <c r="F72" s="10"/>
      <c r="I72" s="21"/>
      <c r="J72" s="17"/>
      <c r="K72" s="16"/>
      <c r="L72" s="17"/>
      <c r="M72" s="17"/>
      <c r="N72" s="16"/>
    </row>
    <row r="73" spans="1:19" ht="8.2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N73" s="65"/>
    </row>
    <row r="74" spans="1:19" ht="12.75" customHeight="1" x14ac:dyDescent="0.2">
      <c r="A74" s="179" t="s">
        <v>93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80" t="s">
        <v>85</v>
      </c>
    </row>
    <row r="75" spans="1:19" s="123" customFormat="1" ht="12" hidden="1" customHeight="1" x14ac:dyDescent="0.2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109"/>
    </row>
    <row r="76" spans="1:19" s="123" customFormat="1" ht="12.75" hidden="1" customHeight="1" x14ac:dyDescent="0.2">
      <c r="A76" s="38"/>
      <c r="B76" s="82" t="str">
        <f>LEFT(K6,4)</f>
        <v/>
      </c>
      <c r="C76" s="38"/>
      <c r="D76" s="38"/>
      <c r="E76" s="38"/>
      <c r="F76" s="113" t="s">
        <v>24</v>
      </c>
      <c r="G76" s="38"/>
      <c r="H76" s="38"/>
      <c r="I76" s="38"/>
      <c r="J76" s="38"/>
      <c r="K76" s="38"/>
      <c r="L76" s="38"/>
      <c r="M76" s="38"/>
      <c r="N76" s="124"/>
    </row>
    <row r="77" spans="1:19" s="123" customFormat="1" ht="12.75" hidden="1" customHeight="1" x14ac:dyDescent="0.2">
      <c r="A77" s="82">
        <v>55</v>
      </c>
      <c r="B77" s="82" t="e">
        <f>B76-54</f>
        <v>#VALUE!</v>
      </c>
      <c r="C77" s="150" t="e">
        <f>"31.07."&amp;B77</f>
        <v>#VALUE!</v>
      </c>
      <c r="D77" s="82"/>
      <c r="E77" s="38"/>
      <c r="F77" s="108" t="e">
        <f>C77-K12</f>
        <v>#VALUE!</v>
      </c>
      <c r="G77" s="38"/>
      <c r="H77" s="38"/>
      <c r="I77" s="38"/>
      <c r="J77" s="38"/>
      <c r="K77" s="38"/>
      <c r="L77" s="38"/>
      <c r="M77" s="38"/>
      <c r="N77" s="124"/>
    </row>
    <row r="78" spans="1:19" s="123" customFormat="1" ht="12.75" hidden="1" customHeight="1" x14ac:dyDescent="0.2">
      <c r="A78" s="82">
        <v>60</v>
      </c>
      <c r="B78" s="82" t="e">
        <f>B76-59</f>
        <v>#VALUE!</v>
      </c>
      <c r="C78" s="150" t="e">
        <f>"31.07."&amp;B78</f>
        <v>#VALUE!</v>
      </c>
      <c r="D78" s="82"/>
      <c r="E78" s="38"/>
      <c r="F78" s="108" t="e">
        <f>C78-K12</f>
        <v>#VALUE!</v>
      </c>
      <c r="G78" s="38"/>
      <c r="H78" s="38"/>
      <c r="I78" s="38"/>
      <c r="J78" s="38"/>
      <c r="K78" s="38"/>
      <c r="L78" s="38"/>
      <c r="M78" s="38"/>
      <c r="N78" s="124"/>
    </row>
    <row r="79" spans="1:19" s="123" customFormat="1" ht="12.75" hidden="1" customHeight="1" x14ac:dyDescent="0.2">
      <c r="A79" s="38"/>
      <c r="B79" s="38"/>
      <c r="C79" s="82"/>
      <c r="D79" s="82"/>
      <c r="E79" s="82"/>
      <c r="F79" s="82"/>
      <c r="G79" s="38"/>
      <c r="H79" s="38"/>
      <c r="I79" s="82"/>
      <c r="J79" s="82"/>
      <c r="K79" s="82"/>
      <c r="L79" s="82"/>
      <c r="M79" s="38"/>
      <c r="N79" s="124"/>
      <c r="S79" s="123" t="s">
        <v>46</v>
      </c>
    </row>
    <row r="80" spans="1:19" s="123" customFormat="1" ht="12.75" hidden="1" customHeight="1" x14ac:dyDescent="0.2">
      <c r="A80" s="38"/>
      <c r="B80" s="38"/>
      <c r="C80" s="82"/>
      <c r="D80" s="82"/>
      <c r="E80" s="82"/>
      <c r="F80" s="82"/>
      <c r="G80" s="38"/>
      <c r="H80" s="38"/>
      <c r="I80" s="82"/>
      <c r="J80" s="82"/>
      <c r="K80" s="82"/>
      <c r="L80" s="82"/>
      <c r="M80" s="38"/>
      <c r="N80" s="124"/>
    </row>
    <row r="81" spans="1:30" s="123" customFormat="1" ht="12.75" hidden="1" customHeight="1" x14ac:dyDescent="0.2">
      <c r="A81" s="38"/>
      <c r="B81" s="93" t="s">
        <v>25</v>
      </c>
      <c r="C81" s="235" t="s">
        <v>6</v>
      </c>
      <c r="D81" s="235"/>
      <c r="E81" s="235" t="s">
        <v>7</v>
      </c>
      <c r="F81" s="235"/>
      <c r="G81" s="235" t="s">
        <v>8</v>
      </c>
      <c r="H81" s="235"/>
      <c r="I81" s="235" t="s">
        <v>9</v>
      </c>
      <c r="J81" s="235"/>
      <c r="K81" s="235" t="s">
        <v>10</v>
      </c>
      <c r="L81" s="235"/>
      <c r="M81" s="38"/>
      <c r="N81" s="38"/>
      <c r="T81" s="235" t="s">
        <v>6</v>
      </c>
      <c r="U81" s="235"/>
      <c r="V81" s="235" t="s">
        <v>7</v>
      </c>
      <c r="W81" s="235"/>
      <c r="X81" s="235" t="s">
        <v>8</v>
      </c>
      <c r="Y81" s="235"/>
      <c r="Z81" s="235" t="s">
        <v>9</v>
      </c>
      <c r="AA81" s="235"/>
      <c r="AB81" s="235" t="s">
        <v>10</v>
      </c>
      <c r="AC81" s="235"/>
    </row>
    <row r="82" spans="1:30" s="123" customFormat="1" ht="12.75" hidden="1" customHeight="1" x14ac:dyDescent="0.2">
      <c r="A82" s="93"/>
      <c r="B82" s="93">
        <v>14</v>
      </c>
      <c r="C82" s="93" t="str">
        <f>LEFT(C16,2)</f>
        <v/>
      </c>
      <c r="D82" s="93"/>
      <c r="E82" s="93" t="str">
        <f>LEFT(E16,2)</f>
        <v/>
      </c>
      <c r="F82" s="93"/>
      <c r="G82" s="93" t="str">
        <f>LEFT(G16,2)</f>
        <v/>
      </c>
      <c r="H82" s="93"/>
      <c r="I82" s="93" t="str">
        <f>LEFT(I16,2)</f>
        <v/>
      </c>
      <c r="J82" s="93"/>
      <c r="K82" s="93" t="str">
        <f>LEFT(K16,2)</f>
        <v/>
      </c>
      <c r="L82" s="93"/>
      <c r="M82" s="38"/>
      <c r="N82" s="38" t="s">
        <v>38</v>
      </c>
      <c r="T82" s="93" t="str">
        <f>LEFT(D16,2)</f>
        <v/>
      </c>
      <c r="V82" s="93" t="str">
        <f>LEFT(F16,2)</f>
        <v/>
      </c>
      <c r="X82" s="93" t="str">
        <f>LEFT(H16,2)</f>
        <v/>
      </c>
      <c r="Z82" s="93" t="str">
        <f>LEFT(J16,2)</f>
        <v/>
      </c>
      <c r="AB82" s="93" t="str">
        <f>LEFT(L16,2)</f>
        <v/>
      </c>
    </row>
    <row r="83" spans="1:30" s="123" customFormat="1" ht="12.75" hidden="1" customHeight="1" x14ac:dyDescent="0.2">
      <c r="A83" s="93"/>
      <c r="B83" s="93">
        <v>15</v>
      </c>
      <c r="C83" s="94" t="str">
        <f>LEFT(C17,3)</f>
        <v/>
      </c>
      <c r="D83" s="90">
        <f t="shared" ref="D83:D89" si="3">IF(RIGHT(C83,1)="1",0.5,IF(RIGHT(C83,1)="2",0.5,IF(C83="",0,1)))</f>
        <v>0</v>
      </c>
      <c r="E83" s="94" t="str">
        <f>LEFT(E17,3)</f>
        <v/>
      </c>
      <c r="F83" s="90">
        <f>IF(RIGHT(E83,1)="1",0.5,IF(RIGHT(E83,1)="2",0.5,IF(E83="",0,1)))</f>
        <v>0</v>
      </c>
      <c r="G83" s="94" t="str">
        <f>LEFT(G17,3)</f>
        <v/>
      </c>
      <c r="H83" s="90">
        <f>IF(RIGHT(G83,1)="1",0.5,IF(RIGHT(G83,1)="2",0.5,IF(G83="",0,1)))</f>
        <v>0</v>
      </c>
      <c r="I83" s="94" t="str">
        <f>LEFT(I17,3)</f>
        <v/>
      </c>
      <c r="J83" s="90">
        <f>IF(RIGHT(I83,1)="1",0.5,IF(RIGHT(I83,1)="2",0.5,IF(I83="",0,1)))</f>
        <v>0</v>
      </c>
      <c r="K83" s="94" t="str">
        <f>LEFT(K17,3)</f>
        <v/>
      </c>
      <c r="L83" s="90">
        <f>IF(RIGHT(K83,1)="1",0.5,IF(RIGHT(K83,1)="2",0.5,IF(K83="",0,1)))</f>
        <v>0</v>
      </c>
      <c r="M83" s="38" t="s">
        <v>38</v>
      </c>
      <c r="N83" s="38"/>
      <c r="T83" s="171" t="str">
        <f>LEFT(D17,3)</f>
        <v/>
      </c>
      <c r="U83" s="90">
        <f>IF(RIGHT(T83,1)="1",0.5,IF(RIGHT(T83,1)="2",0.5,IF(T83="",0,1)))</f>
        <v>0</v>
      </c>
      <c r="V83" s="125" t="str">
        <f>LEFT(F17,3)</f>
        <v/>
      </c>
      <c r="W83" s="90">
        <f>IF(RIGHT(V83,1)="1",0.5,IF(RIGHT(V83,1)="2",0.5,IF(V83="",0,1)))</f>
        <v>0</v>
      </c>
      <c r="X83" s="125" t="str">
        <f>LEFT(H17,3)</f>
        <v/>
      </c>
      <c r="Y83" s="213">
        <f>IF(RIGHT(X83,1)="1",0.5,IF(RIGHT(X83,1)="2",0.5,IF(X83="",0,1)))</f>
        <v>0</v>
      </c>
      <c r="Z83" s="171" t="str">
        <f>LEFT(J17,3)</f>
        <v/>
      </c>
      <c r="AA83" s="90">
        <f>IF(RIGHT(Z83,1)="1",0.5,IF(RIGHT(Z83,1)="2",0.5,IF(Z83="",0,1)))</f>
        <v>0</v>
      </c>
      <c r="AB83" s="125" t="str">
        <f>LEFT(L17,3)</f>
        <v/>
      </c>
      <c r="AC83" s="90">
        <f>IF(RIGHT(AB83,1)="1",0.5,IF(RIGHT(AB83,1)="2",0.5,IF(AB83="",0,1)))</f>
        <v>0</v>
      </c>
    </row>
    <row r="84" spans="1:30" s="123" customFormat="1" ht="12.75" hidden="1" customHeight="1" x14ac:dyDescent="0.2">
      <c r="A84" s="93"/>
      <c r="B84" s="93">
        <v>17</v>
      </c>
      <c r="C84" s="95" t="str">
        <f>LEFT(C19,3)</f>
        <v/>
      </c>
      <c r="D84" s="91">
        <f t="shared" si="3"/>
        <v>0</v>
      </c>
      <c r="E84" s="95" t="str">
        <f>LEFT(E19,3)</f>
        <v/>
      </c>
      <c r="F84" s="91">
        <f t="shared" ref="F84:H89" si="4">IF(RIGHT(E84,1)="1",0.5,IF(RIGHT(E84,1)="2",0.5,IF(E84="",0,1)))</f>
        <v>0</v>
      </c>
      <c r="G84" s="95" t="str">
        <f>LEFT(G19,3)</f>
        <v/>
      </c>
      <c r="H84" s="96">
        <f t="shared" si="4"/>
        <v>0</v>
      </c>
      <c r="I84" s="95" t="str">
        <f>LEFT(I19,3)</f>
        <v/>
      </c>
      <c r="J84" s="91">
        <f t="shared" ref="J84:J89" si="5">IF(RIGHT(I84,1)="1",0.5,IF(RIGHT(I84,1)="2",0.5,IF(I84="",0,1)))</f>
        <v>0</v>
      </c>
      <c r="K84" s="95" t="str">
        <f>LEFT(K19,3)</f>
        <v/>
      </c>
      <c r="L84" s="91">
        <f t="shared" ref="L84:L89" si="6">IF(RIGHT(K84,1)="1",0.5,IF(RIGHT(K84,1)="2",0.5,IF(K84="",0,1)))</f>
        <v>0</v>
      </c>
      <c r="M84" s="38"/>
      <c r="N84" s="38"/>
      <c r="O84" s="126"/>
      <c r="T84" s="172" t="str">
        <f>LEFT(D19,3)</f>
        <v/>
      </c>
      <c r="U84" s="91">
        <f t="shared" ref="U84:U89" si="7">IF(RIGHT(T84,1)="1",0.5,IF(RIGHT(T84,1)="2",0.5,IF(T84="",0,1)))</f>
        <v>0</v>
      </c>
      <c r="V84" s="127" t="str">
        <f>LEFT(F19,3)</f>
        <v/>
      </c>
      <c r="W84" s="91">
        <f t="shared" ref="W84:W89" si="8">IF(RIGHT(V84,1)="1",0.5,IF(RIGHT(V84,1)="2",0.5,IF(V84="",0,1)))</f>
        <v>0</v>
      </c>
      <c r="X84" s="127" t="str">
        <f>LEFT(H19,3)</f>
        <v/>
      </c>
      <c r="Y84" s="96">
        <f t="shared" ref="Y84:Y86" si="9">IF(RIGHT(X84,1)="1",0.5,IF(RIGHT(X84,1)="2",0.5,IF(X84="",0,1)))</f>
        <v>0</v>
      </c>
      <c r="Z84" s="172" t="str">
        <f>LEFT(J19,3)</f>
        <v/>
      </c>
      <c r="AA84" s="91">
        <f t="shared" ref="AA84:AA89" si="10">IF(RIGHT(Z84,1)="1",0.5,IF(RIGHT(Z84,1)="2",0.5,IF(Z84="",0,1)))</f>
        <v>0</v>
      </c>
      <c r="AB84" s="127" t="str">
        <f>LEFT(L19,3)</f>
        <v/>
      </c>
      <c r="AC84" s="91">
        <f t="shared" ref="AC84:AC89" si="11">IF(RIGHT(AB84,1)="1",0.5,IF(RIGHT(AB84,1)="2",0.5,IF(AB84="",0,1)))</f>
        <v>0</v>
      </c>
    </row>
    <row r="85" spans="1:30" s="123" customFormat="1" ht="12.75" hidden="1" customHeight="1" x14ac:dyDescent="0.2">
      <c r="A85" s="93"/>
      <c r="B85" s="93">
        <v>20</v>
      </c>
      <c r="C85" s="95" t="str">
        <f>LEFT(C22,2)</f>
        <v/>
      </c>
      <c r="D85" s="91">
        <f t="shared" si="3"/>
        <v>0</v>
      </c>
      <c r="E85" s="95" t="str">
        <f>LEFT(E22,2)</f>
        <v/>
      </c>
      <c r="F85" s="91">
        <f t="shared" si="4"/>
        <v>0</v>
      </c>
      <c r="G85" s="95" t="str">
        <f>LEFT(G22,2)</f>
        <v/>
      </c>
      <c r="H85" s="96">
        <f t="shared" si="4"/>
        <v>0</v>
      </c>
      <c r="I85" s="95" t="str">
        <f>LEFT(I22,2)</f>
        <v/>
      </c>
      <c r="J85" s="91">
        <f t="shared" si="5"/>
        <v>0</v>
      </c>
      <c r="K85" s="95" t="str">
        <f>LEFT(K22,2)</f>
        <v/>
      </c>
      <c r="L85" s="91">
        <f t="shared" si="6"/>
        <v>0</v>
      </c>
      <c r="M85" s="38"/>
      <c r="N85" s="38"/>
      <c r="O85" s="126"/>
      <c r="T85" s="172" t="str">
        <f>LEFT(D22,2)</f>
        <v/>
      </c>
      <c r="U85" s="91">
        <f t="shared" si="7"/>
        <v>0</v>
      </c>
      <c r="V85" s="127" t="str">
        <f>LEFT(F22,2)</f>
        <v/>
      </c>
      <c r="W85" s="91">
        <f t="shared" si="8"/>
        <v>0</v>
      </c>
      <c r="X85" s="127" t="str">
        <f>LEFT(H22,2)</f>
        <v/>
      </c>
      <c r="Y85" s="96">
        <f t="shared" si="9"/>
        <v>0</v>
      </c>
      <c r="Z85" s="172" t="str">
        <f>LEFT(J22,2)</f>
        <v/>
      </c>
      <c r="AA85" s="91">
        <f t="shared" si="10"/>
        <v>0</v>
      </c>
      <c r="AB85" s="127" t="str">
        <f>LEFT(L22,2)</f>
        <v/>
      </c>
      <c r="AC85" s="91">
        <f t="shared" si="11"/>
        <v>0</v>
      </c>
    </row>
    <row r="86" spans="1:30" s="123" customFormat="1" ht="12.75" hidden="1" customHeight="1" x14ac:dyDescent="0.2">
      <c r="A86" s="93"/>
      <c r="B86" s="93">
        <v>22</v>
      </c>
      <c r="C86" s="97" t="str">
        <f>LEFT(C24,3)</f>
        <v/>
      </c>
      <c r="D86" s="92">
        <f t="shared" si="3"/>
        <v>0</v>
      </c>
      <c r="E86" s="97" t="str">
        <f>LEFT(E24,3)</f>
        <v/>
      </c>
      <c r="F86" s="92">
        <f t="shared" si="4"/>
        <v>0</v>
      </c>
      <c r="G86" s="97" t="str">
        <f>LEFT(G24,3)</f>
        <v/>
      </c>
      <c r="H86" s="98">
        <f t="shared" si="4"/>
        <v>0</v>
      </c>
      <c r="I86" s="97" t="str">
        <f>LEFT(I24,3)</f>
        <v/>
      </c>
      <c r="J86" s="92">
        <f t="shared" si="5"/>
        <v>0</v>
      </c>
      <c r="K86" s="97" t="str">
        <f>LEFT(K24,3)</f>
        <v/>
      </c>
      <c r="L86" s="92">
        <f t="shared" si="6"/>
        <v>0</v>
      </c>
      <c r="M86" s="38"/>
      <c r="N86" s="38"/>
      <c r="T86" s="172" t="str">
        <f>LEFT(D24,3)</f>
        <v/>
      </c>
      <c r="U86" s="92">
        <f t="shared" si="7"/>
        <v>0</v>
      </c>
      <c r="V86" s="127" t="str">
        <f>LEFT(F24,3)</f>
        <v/>
      </c>
      <c r="W86" s="92">
        <f t="shared" si="8"/>
        <v>0</v>
      </c>
      <c r="X86" s="128" t="str">
        <f>LEFT(H24,3)</f>
        <v/>
      </c>
      <c r="Y86" s="103">
        <f t="shared" si="9"/>
        <v>0</v>
      </c>
      <c r="Z86" s="172" t="str">
        <f>LEFT(J24,3)</f>
        <v/>
      </c>
      <c r="AA86" s="92">
        <f t="shared" si="10"/>
        <v>0</v>
      </c>
      <c r="AB86" s="127" t="str">
        <f>LEFT(L24,3)</f>
        <v/>
      </c>
      <c r="AC86" s="92">
        <f t="shared" si="11"/>
        <v>0</v>
      </c>
    </row>
    <row r="87" spans="1:30" s="123" customFormat="1" ht="12.75" hidden="1" customHeight="1" x14ac:dyDescent="0.2">
      <c r="A87" s="93"/>
      <c r="B87" s="93">
        <v>25</v>
      </c>
      <c r="C87" s="94" t="str">
        <f>LEFT(C27,3)</f>
        <v/>
      </c>
      <c r="D87" s="90">
        <f t="shared" si="3"/>
        <v>0</v>
      </c>
      <c r="E87" s="94" t="str">
        <f>LEFT(E27,3)</f>
        <v/>
      </c>
      <c r="F87" s="90">
        <f t="shared" si="4"/>
        <v>0</v>
      </c>
      <c r="G87" s="44" t="str">
        <f>LEFT(G27,3)</f>
        <v/>
      </c>
      <c r="H87" s="93"/>
      <c r="I87" s="95" t="str">
        <f>LEFT(I27,3)</f>
        <v/>
      </c>
      <c r="J87" s="91">
        <f t="shared" si="5"/>
        <v>0</v>
      </c>
      <c r="K87" s="95" t="str">
        <f>LEFT(K27,3)</f>
        <v/>
      </c>
      <c r="L87" s="91">
        <f t="shared" si="6"/>
        <v>0</v>
      </c>
      <c r="M87" s="38"/>
      <c r="N87" s="38"/>
      <c r="T87" s="172" t="str">
        <f>LEFT(D27,3)</f>
        <v/>
      </c>
      <c r="U87" s="91">
        <f t="shared" si="7"/>
        <v>0</v>
      </c>
      <c r="V87" s="127" t="str">
        <f>LEFT(F27,3)</f>
        <v/>
      </c>
      <c r="W87" s="91">
        <f t="shared" si="8"/>
        <v>0</v>
      </c>
      <c r="Y87" s="96"/>
      <c r="Z87" s="172" t="str">
        <f>LEFT(J27,3)</f>
        <v/>
      </c>
      <c r="AA87" s="91">
        <f t="shared" si="10"/>
        <v>0</v>
      </c>
      <c r="AB87" s="127" t="str">
        <f>LEFT(L27,3)</f>
        <v/>
      </c>
      <c r="AC87" s="91">
        <f t="shared" si="11"/>
        <v>0</v>
      </c>
    </row>
    <row r="88" spans="1:30" s="123" customFormat="1" ht="12.75" hidden="1" customHeight="1" x14ac:dyDescent="0.2">
      <c r="A88" s="93"/>
      <c r="B88" s="93">
        <v>27</v>
      </c>
      <c r="C88" s="95" t="str">
        <f>LEFT(C29,3)</f>
        <v/>
      </c>
      <c r="D88" s="91">
        <f t="shared" si="3"/>
        <v>0</v>
      </c>
      <c r="E88" s="95" t="str">
        <f>LEFT(E29,3)</f>
        <v/>
      </c>
      <c r="F88" s="91">
        <f t="shared" si="4"/>
        <v>0</v>
      </c>
      <c r="G88" s="44" t="str">
        <f>LEFT(G29,3)</f>
        <v/>
      </c>
      <c r="H88" s="93"/>
      <c r="I88" s="95" t="str">
        <f>LEFT(I29,3)</f>
        <v/>
      </c>
      <c r="J88" s="91">
        <f t="shared" si="5"/>
        <v>0</v>
      </c>
      <c r="K88" s="95" t="str">
        <f>LEFT(K29,3)</f>
        <v/>
      </c>
      <c r="L88" s="91">
        <f t="shared" si="6"/>
        <v>0</v>
      </c>
      <c r="M88" s="38"/>
      <c r="N88" s="38"/>
      <c r="T88" s="172" t="str">
        <f>LEFT(D29,3)</f>
        <v/>
      </c>
      <c r="U88" s="91">
        <f t="shared" si="7"/>
        <v>0</v>
      </c>
      <c r="V88" s="127" t="str">
        <f>LEFT(F29,3)</f>
        <v/>
      </c>
      <c r="W88" s="91">
        <f t="shared" si="8"/>
        <v>0</v>
      </c>
      <c r="Y88" s="96"/>
      <c r="Z88" s="172" t="str">
        <f>LEFT(J29,3)</f>
        <v/>
      </c>
      <c r="AA88" s="91">
        <f t="shared" si="10"/>
        <v>0</v>
      </c>
      <c r="AB88" s="127" t="str">
        <f>LEFT(L29,3)</f>
        <v/>
      </c>
      <c r="AC88" s="91">
        <f t="shared" si="11"/>
        <v>0</v>
      </c>
    </row>
    <row r="89" spans="1:30" s="123" customFormat="1" ht="12.75" hidden="1" customHeight="1" x14ac:dyDescent="0.2">
      <c r="A89" s="93"/>
      <c r="B89" s="93">
        <v>30</v>
      </c>
      <c r="C89" s="97" t="str">
        <f>LEFT(C32,3)</f>
        <v/>
      </c>
      <c r="D89" s="92">
        <f t="shared" si="3"/>
        <v>0</v>
      </c>
      <c r="E89" s="97" t="str">
        <f>LEFT(E32,3)</f>
        <v/>
      </c>
      <c r="F89" s="92">
        <f t="shared" si="4"/>
        <v>0</v>
      </c>
      <c r="G89" s="44" t="str">
        <f>LEFT(G32,3)</f>
        <v/>
      </c>
      <c r="H89" s="93"/>
      <c r="I89" s="97" t="str">
        <f>LEFT(I32,3)</f>
        <v/>
      </c>
      <c r="J89" s="92">
        <f t="shared" si="5"/>
        <v>0</v>
      </c>
      <c r="K89" s="97" t="str">
        <f>LEFT(K32,3)</f>
        <v/>
      </c>
      <c r="L89" s="92">
        <f t="shared" si="6"/>
        <v>0</v>
      </c>
      <c r="M89" s="38"/>
      <c r="N89" s="38"/>
      <c r="T89" s="173" t="str">
        <f>LEFT(D32,3)</f>
        <v/>
      </c>
      <c r="U89" s="92">
        <f t="shared" si="7"/>
        <v>0</v>
      </c>
      <c r="V89" s="128" t="str">
        <f>LEFT(F32,3)</f>
        <v/>
      </c>
      <c r="W89" s="92">
        <f t="shared" si="8"/>
        <v>0</v>
      </c>
      <c r="Y89" s="96"/>
      <c r="Z89" s="173" t="str">
        <f>LEFT(J32,3)</f>
        <v/>
      </c>
      <c r="AA89" s="92">
        <f t="shared" si="10"/>
        <v>0</v>
      </c>
      <c r="AB89" s="128" t="str">
        <f>LEFT(L32,3)</f>
        <v/>
      </c>
      <c r="AC89" s="92">
        <f t="shared" si="11"/>
        <v>0</v>
      </c>
    </row>
    <row r="90" spans="1:30" s="123" customFormat="1" ht="12.75" hidden="1" customHeight="1" x14ac:dyDescent="0.2">
      <c r="A90" s="38"/>
      <c r="B90" s="38"/>
      <c r="C90" s="82"/>
      <c r="D90" s="82"/>
      <c r="E90" s="82"/>
      <c r="F90" s="82"/>
      <c r="G90" s="38"/>
      <c r="H90" s="38"/>
      <c r="I90" s="82"/>
      <c r="J90" s="82"/>
      <c r="K90" s="82"/>
      <c r="L90" s="82"/>
      <c r="M90" s="38"/>
      <c r="N90" s="38"/>
    </row>
    <row r="91" spans="1:30" s="123" customFormat="1" ht="12.75" hidden="1" customHeight="1" x14ac:dyDescent="0.2">
      <c r="A91" s="38"/>
      <c r="B91" s="129" t="s">
        <v>11</v>
      </c>
      <c r="C91" s="99">
        <f>IF(LEFT(C83,1)="a",D83,IF(MID(C83,2,1)="a",D83,0))</f>
        <v>0</v>
      </c>
      <c r="D91" s="100"/>
      <c r="E91" s="99">
        <f>IF(LEFT(E83,1)="a",F83,IF(MID(E83,2,1)="a",F83,0))</f>
        <v>0</v>
      </c>
      <c r="F91" s="100"/>
      <c r="G91" s="99">
        <f>IF(LEFT(G83,1)="a",H83,IF(MID(G83,2,1)="a",H83,0))</f>
        <v>0</v>
      </c>
      <c r="H91" s="100"/>
      <c r="I91" s="99">
        <f>IF(LEFT(I83,1)="a",J83,IF(MID(I83,2,1)="a",J83,0))</f>
        <v>0</v>
      </c>
      <c r="J91" s="100"/>
      <c r="K91" s="99">
        <f>IF(LEFT(K83,1)="a",L83,IF(MID(K83,2,1)="a",L83,0))</f>
        <v>0</v>
      </c>
      <c r="L91" s="82"/>
      <c r="M91" s="101"/>
      <c r="N91" s="39"/>
      <c r="T91" s="99">
        <f t="shared" ref="T91:T97" si="12">IF(LEFT(T83,1)="a",U83,IF(MID(T83,2,1)="a",U83,0))</f>
        <v>0</v>
      </c>
      <c r="U91" s="100"/>
      <c r="V91" s="99">
        <f t="shared" ref="V91:V97" si="13">IF(LEFT(V83,1)="a",W83,IF(MID(V83,2,1)="a",W83,0))</f>
        <v>0</v>
      </c>
      <c r="W91" s="100"/>
      <c r="X91" s="99">
        <f>IF(LEFT(X83,1)="a",Y83,IF(MID(X83,2,1)="a",Y83,0))</f>
        <v>0</v>
      </c>
      <c r="Y91" s="100"/>
      <c r="Z91" s="99">
        <f>IF(LEFT(Z83,1)="a",AA83,IF(MID(Z83,2,1)="a",AA83,0))</f>
        <v>0</v>
      </c>
      <c r="AA91" s="100"/>
      <c r="AB91" s="99">
        <f>IF(LEFT(AB83,1)="a",AC83,IF(MID(AB83,2,1)="a",AC83,0))</f>
        <v>0</v>
      </c>
      <c r="AC91" s="82"/>
      <c r="AD91" s="101"/>
    </row>
    <row r="92" spans="1:30" s="123" customFormat="1" ht="12.75" hidden="1" customHeight="1" x14ac:dyDescent="0.2">
      <c r="A92" s="38"/>
      <c r="B92" s="129"/>
      <c r="C92" s="102">
        <f>IF(LEFT(C84,1)="a",D84,IF(MID(C84,2,1)="a",D84,0))</f>
        <v>0</v>
      </c>
      <c r="D92" s="100"/>
      <c r="E92" s="102">
        <f>IF(LEFT(E84,1)="a",F84,IF(MID(E84,2,1)="a",F84,0))</f>
        <v>0</v>
      </c>
      <c r="F92" s="100"/>
      <c r="G92" s="102">
        <f t="shared" ref="G92:G97" si="14">IF(LEFT(G84,1)="a",H84,IF(MID(G84,2,1)="a",H84,0))</f>
        <v>0</v>
      </c>
      <c r="H92" s="100"/>
      <c r="I92" s="102">
        <f t="shared" ref="I92:I97" si="15">IF(LEFT(I84,1)="a",J84,IF(MID(I84,2,1)="a",J84,0))</f>
        <v>0</v>
      </c>
      <c r="J92" s="100"/>
      <c r="K92" s="102">
        <f t="shared" ref="K92:K97" si="16">IF(LEFT(K84,1)="a",L84,IF(MID(K84,2,1)="a",L84,0))</f>
        <v>0</v>
      </c>
      <c r="L92" s="82"/>
      <c r="M92" s="101"/>
      <c r="N92" s="39"/>
      <c r="T92" s="102">
        <f t="shared" si="12"/>
        <v>0</v>
      </c>
      <c r="U92" s="100"/>
      <c r="V92" s="102">
        <f t="shared" si="13"/>
        <v>0</v>
      </c>
      <c r="W92" s="100"/>
      <c r="X92" s="102">
        <f t="shared" ref="X92:X97" si="17">IF(LEFT(X84,1)="a",Y84,IF(MID(X84,2,1)="a",Y84,0))</f>
        <v>0</v>
      </c>
      <c r="Y92" s="100"/>
      <c r="Z92" s="102">
        <f t="shared" ref="Z92:Z97" si="18">IF(LEFT(Z84,1)="a",AA84,IF(MID(Z84,2,1)="a",AA84,0))</f>
        <v>0</v>
      </c>
      <c r="AA92" s="100"/>
      <c r="AB92" s="102">
        <f t="shared" ref="AB92:AB97" si="19">IF(LEFT(AB84,1)="a",AC84,IF(MID(AB84,2,1)="a",AC84,0))</f>
        <v>0</v>
      </c>
      <c r="AC92" s="82"/>
      <c r="AD92" s="101"/>
    </row>
    <row r="93" spans="1:30" s="123" customFormat="1" ht="12.75" hidden="1" customHeight="1" x14ac:dyDescent="0.2">
      <c r="A93" s="38"/>
      <c r="B93" s="129"/>
      <c r="C93" s="102">
        <f t="shared" ref="C93:E97" si="20">IF(LEFT(C85,1)="a",D85,IF(MID(C85,2,1)="a",D85,0))</f>
        <v>0</v>
      </c>
      <c r="D93" s="100"/>
      <c r="E93" s="102">
        <f t="shared" si="20"/>
        <v>0</v>
      </c>
      <c r="F93" s="100"/>
      <c r="G93" s="102">
        <f t="shared" si="14"/>
        <v>0</v>
      </c>
      <c r="H93" s="100"/>
      <c r="I93" s="102">
        <f t="shared" si="15"/>
        <v>0</v>
      </c>
      <c r="J93" s="100"/>
      <c r="K93" s="102">
        <f t="shared" si="16"/>
        <v>0</v>
      </c>
      <c r="L93" s="82"/>
      <c r="M93" s="101"/>
      <c r="N93" s="39"/>
      <c r="T93" s="102">
        <f t="shared" si="12"/>
        <v>0</v>
      </c>
      <c r="U93" s="100"/>
      <c r="V93" s="102">
        <f t="shared" si="13"/>
        <v>0</v>
      </c>
      <c r="W93" s="100"/>
      <c r="X93" s="102">
        <f t="shared" si="17"/>
        <v>0</v>
      </c>
      <c r="Y93" s="100"/>
      <c r="Z93" s="102">
        <f t="shared" si="18"/>
        <v>0</v>
      </c>
      <c r="AA93" s="100"/>
      <c r="AB93" s="102">
        <f t="shared" si="19"/>
        <v>0</v>
      </c>
      <c r="AC93" s="82"/>
      <c r="AD93" s="101"/>
    </row>
    <row r="94" spans="1:30" s="123" customFormat="1" ht="12.75" hidden="1" customHeight="1" x14ac:dyDescent="0.2">
      <c r="A94" s="38"/>
      <c r="B94" s="129"/>
      <c r="C94" s="103">
        <f t="shared" si="20"/>
        <v>0</v>
      </c>
      <c r="D94" s="100"/>
      <c r="E94" s="103">
        <f t="shared" si="20"/>
        <v>0</v>
      </c>
      <c r="F94" s="100"/>
      <c r="G94" s="103">
        <f t="shared" si="14"/>
        <v>0</v>
      </c>
      <c r="H94" s="100"/>
      <c r="I94" s="103">
        <f t="shared" si="15"/>
        <v>0</v>
      </c>
      <c r="J94" s="100"/>
      <c r="K94" s="103">
        <f t="shared" si="16"/>
        <v>0</v>
      </c>
      <c r="L94" s="82"/>
      <c r="M94" s="101"/>
      <c r="N94" s="39"/>
      <c r="T94" s="103">
        <f t="shared" si="12"/>
        <v>0</v>
      </c>
      <c r="U94" s="100"/>
      <c r="V94" s="103">
        <f t="shared" si="13"/>
        <v>0</v>
      </c>
      <c r="W94" s="100"/>
      <c r="X94" s="103">
        <f t="shared" si="17"/>
        <v>0</v>
      </c>
      <c r="Y94" s="100"/>
      <c r="Z94" s="103">
        <f t="shared" si="18"/>
        <v>0</v>
      </c>
      <c r="AA94" s="100"/>
      <c r="AB94" s="103">
        <f t="shared" si="19"/>
        <v>0</v>
      </c>
      <c r="AC94" s="82"/>
      <c r="AD94" s="101"/>
    </row>
    <row r="95" spans="1:30" s="123" customFormat="1" ht="12.75" hidden="1" customHeight="1" x14ac:dyDescent="0.2">
      <c r="A95" s="38"/>
      <c r="B95" s="129"/>
      <c r="C95" s="99">
        <f t="shared" si="20"/>
        <v>0</v>
      </c>
      <c r="D95" s="100"/>
      <c r="E95" s="99">
        <f t="shared" si="20"/>
        <v>0</v>
      </c>
      <c r="F95" s="100"/>
      <c r="G95" s="99">
        <f t="shared" si="14"/>
        <v>0</v>
      </c>
      <c r="H95" s="100"/>
      <c r="I95" s="99">
        <f t="shared" si="15"/>
        <v>0</v>
      </c>
      <c r="J95" s="100"/>
      <c r="K95" s="99">
        <f t="shared" si="16"/>
        <v>0</v>
      </c>
      <c r="L95" s="82"/>
      <c r="M95" s="101"/>
      <c r="N95" s="39"/>
      <c r="T95" s="99">
        <f t="shared" si="12"/>
        <v>0</v>
      </c>
      <c r="U95" s="100"/>
      <c r="V95" s="99">
        <f t="shared" si="13"/>
        <v>0</v>
      </c>
      <c r="W95" s="100"/>
      <c r="X95" s="99">
        <f t="shared" si="17"/>
        <v>0</v>
      </c>
      <c r="Y95" s="100"/>
      <c r="Z95" s="99">
        <f t="shared" si="18"/>
        <v>0</v>
      </c>
      <c r="AA95" s="100"/>
      <c r="AB95" s="99">
        <f t="shared" si="19"/>
        <v>0</v>
      </c>
      <c r="AC95" s="82"/>
      <c r="AD95" s="101"/>
    </row>
    <row r="96" spans="1:30" s="123" customFormat="1" ht="12.75" hidden="1" customHeight="1" x14ac:dyDescent="0.2">
      <c r="A96" s="38"/>
      <c r="B96" s="129"/>
      <c r="C96" s="102">
        <f t="shared" si="20"/>
        <v>0</v>
      </c>
      <c r="D96" s="100"/>
      <c r="E96" s="102">
        <f t="shared" si="20"/>
        <v>0</v>
      </c>
      <c r="F96" s="100"/>
      <c r="G96" s="102">
        <f t="shared" si="14"/>
        <v>0</v>
      </c>
      <c r="H96" s="100"/>
      <c r="I96" s="102">
        <f t="shared" si="15"/>
        <v>0</v>
      </c>
      <c r="J96" s="100"/>
      <c r="K96" s="102">
        <f t="shared" si="16"/>
        <v>0</v>
      </c>
      <c r="L96" s="82"/>
      <c r="M96" s="101"/>
      <c r="N96" s="39"/>
      <c r="T96" s="102">
        <f t="shared" si="12"/>
        <v>0</v>
      </c>
      <c r="U96" s="100"/>
      <c r="V96" s="102">
        <f t="shared" si="13"/>
        <v>0</v>
      </c>
      <c r="W96" s="100"/>
      <c r="X96" s="102">
        <f t="shared" si="17"/>
        <v>0</v>
      </c>
      <c r="Y96" s="100"/>
      <c r="Z96" s="102">
        <f t="shared" si="18"/>
        <v>0</v>
      </c>
      <c r="AA96" s="100"/>
      <c r="AB96" s="102">
        <f t="shared" si="19"/>
        <v>0</v>
      </c>
      <c r="AC96" s="82"/>
      <c r="AD96" s="101"/>
    </row>
    <row r="97" spans="1:30" s="123" customFormat="1" ht="12.75" hidden="1" customHeight="1" x14ac:dyDescent="0.2">
      <c r="A97" s="38"/>
      <c r="B97" s="129"/>
      <c r="C97" s="103">
        <f t="shared" si="20"/>
        <v>0</v>
      </c>
      <c r="D97" s="100"/>
      <c r="E97" s="103">
        <f t="shared" si="20"/>
        <v>0</v>
      </c>
      <c r="F97" s="100"/>
      <c r="G97" s="103">
        <f t="shared" si="14"/>
        <v>0</v>
      </c>
      <c r="H97" s="100"/>
      <c r="I97" s="103">
        <f t="shared" si="15"/>
        <v>0</v>
      </c>
      <c r="J97" s="100"/>
      <c r="K97" s="103">
        <f t="shared" si="16"/>
        <v>0</v>
      </c>
      <c r="L97" s="82"/>
      <c r="M97" s="104"/>
      <c r="N97" s="39"/>
      <c r="T97" s="103">
        <f t="shared" si="12"/>
        <v>0</v>
      </c>
      <c r="U97" s="100"/>
      <c r="V97" s="103">
        <f t="shared" si="13"/>
        <v>0</v>
      </c>
      <c r="W97" s="100"/>
      <c r="X97" s="103">
        <f t="shared" si="17"/>
        <v>0</v>
      </c>
      <c r="Y97" s="100"/>
      <c r="Z97" s="103">
        <f t="shared" si="18"/>
        <v>0</v>
      </c>
      <c r="AA97" s="100"/>
      <c r="AB97" s="103">
        <f t="shared" si="19"/>
        <v>0</v>
      </c>
      <c r="AC97" s="82"/>
      <c r="AD97" s="104"/>
    </row>
    <row r="98" spans="1:30" s="123" customFormat="1" ht="12.75" hidden="1" customHeight="1" x14ac:dyDescent="0.2">
      <c r="A98" s="38"/>
      <c r="B98" s="130"/>
      <c r="C98" s="105">
        <f>SUM(C91:C97)</f>
        <v>0</v>
      </c>
      <c r="D98" s="100"/>
      <c r="E98" s="105">
        <f>SUM(E91:E97)</f>
        <v>0</v>
      </c>
      <c r="F98" s="100"/>
      <c r="G98" s="105">
        <f>SUM(G91:G97)</f>
        <v>0</v>
      </c>
      <c r="H98" s="100"/>
      <c r="I98" s="105">
        <f>SUM(I91:I97)</f>
        <v>0</v>
      </c>
      <c r="J98" s="100"/>
      <c r="K98" s="105">
        <f>SUM(K91:K97)</f>
        <v>0</v>
      </c>
      <c r="L98" s="82"/>
      <c r="M98" s="106">
        <f>SUM(C98:K98)</f>
        <v>0</v>
      </c>
      <c r="N98" s="38"/>
      <c r="T98" s="105">
        <f>SUM(T91:T97)</f>
        <v>0</v>
      </c>
      <c r="U98" s="100"/>
      <c r="V98" s="105">
        <f>SUM(V91:V97)</f>
        <v>0</v>
      </c>
      <c r="W98" s="100"/>
      <c r="X98" s="105">
        <f>SUM(X91:X97)</f>
        <v>0</v>
      </c>
      <c r="Y98" s="100"/>
      <c r="Z98" s="105">
        <f>SUM(Z91:Z97)</f>
        <v>0</v>
      </c>
      <c r="AA98" s="100"/>
      <c r="AB98" s="105">
        <f>SUM(AB91:AB97)</f>
        <v>0</v>
      </c>
      <c r="AC98" s="82"/>
      <c r="AD98" s="106">
        <f>SUM(T98:AB98)</f>
        <v>0</v>
      </c>
    </row>
    <row r="99" spans="1:30" s="123" customFormat="1" ht="12.75" hidden="1" customHeight="1" x14ac:dyDescent="0.2">
      <c r="A99" s="38"/>
      <c r="B99" s="130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86"/>
      <c r="N99" s="38"/>
    </row>
    <row r="100" spans="1:30" s="123" customFormat="1" ht="12.75" hidden="1" customHeight="1" x14ac:dyDescent="0.2">
      <c r="A100" s="38"/>
      <c r="B100" s="129" t="s">
        <v>12</v>
      </c>
      <c r="C100" s="99">
        <f>IF(LEFT(C83,1)="b",D83,IF(MID(C83,2,1)="b",D83,0))</f>
        <v>0</v>
      </c>
      <c r="D100" s="100"/>
      <c r="E100" s="99">
        <f>IF(LEFT(E83,1)="b",F83,IF(MID(E83,2,1)="b",F83,0))</f>
        <v>0</v>
      </c>
      <c r="F100" s="100"/>
      <c r="G100" s="99">
        <f>IF(LEFT(G83,1)="b",H83,IF(MID(G83,2,1)="b",H83,0))</f>
        <v>0</v>
      </c>
      <c r="H100" s="100"/>
      <c r="I100" s="99">
        <f>IF(LEFT(I83,1)="b",J83,IF(MID(I83,2,1)="b",J83,0))</f>
        <v>0</v>
      </c>
      <c r="J100" s="100"/>
      <c r="K100" s="99">
        <f>IF(LEFT(K83,1)="b",L83,IF(MID(K83,2,1)="b",L83,0))</f>
        <v>0</v>
      </c>
      <c r="L100" s="82"/>
      <c r="M100" s="101"/>
      <c r="N100" s="39"/>
      <c r="T100" s="99">
        <f>IF(LEFT(T83,1)="b",U83,IF(MID(T83,2,1)="b",U83,0))</f>
        <v>0</v>
      </c>
      <c r="U100" s="100"/>
      <c r="V100" s="99">
        <f>IF(LEFT(V83,1)="b",W83,IF(MID(V83,2,1)="b",W83,0))</f>
        <v>0</v>
      </c>
      <c r="W100" s="100"/>
      <c r="X100" s="99">
        <f>IF(LEFT(X83,1)="b",Y83,IF(MID(X83,2,1)="b",Y83,0))</f>
        <v>0</v>
      </c>
      <c r="Y100" s="100"/>
      <c r="Z100" s="99">
        <f t="shared" ref="Z100:Z106" si="21">IF(LEFT(Z83,1)="b",AA83,IF(MID(Z83,2,1)="b",AA83,0))</f>
        <v>0</v>
      </c>
      <c r="AA100" s="100"/>
      <c r="AB100" s="99">
        <f>IF(LEFT(AB83,1)="b",AC83,IF(MID(AB83,2,1)="b",AC83,0))</f>
        <v>0</v>
      </c>
      <c r="AC100" s="82"/>
      <c r="AD100" s="101"/>
    </row>
    <row r="101" spans="1:30" s="123" customFormat="1" ht="12.75" hidden="1" customHeight="1" x14ac:dyDescent="0.2">
      <c r="A101" s="38"/>
      <c r="B101" s="129"/>
      <c r="C101" s="99">
        <f t="shared" ref="C101:C106" si="22">IF(LEFT(C84,1)="b",D84,IF(MID(C84,2,1)="b",D84,0))</f>
        <v>0</v>
      </c>
      <c r="D101" s="100"/>
      <c r="E101" s="99">
        <f t="shared" ref="E101:E106" si="23">IF(LEFT(E84,1)="b",F84,IF(MID(E84,2,1)="b",F84,0))</f>
        <v>0</v>
      </c>
      <c r="F101" s="100"/>
      <c r="G101" s="99">
        <f t="shared" ref="G101:G106" si="24">IF(LEFT(G84,1)="b",H84,IF(MID(G84,2,1)="b",H84,0))</f>
        <v>0</v>
      </c>
      <c r="H101" s="100"/>
      <c r="I101" s="99">
        <f t="shared" ref="I101:I106" si="25">IF(LEFT(I84,1)="b",J84,IF(MID(I84,2,1)="b",J84,0))</f>
        <v>0</v>
      </c>
      <c r="J101" s="100"/>
      <c r="K101" s="99">
        <f t="shared" ref="K101:K106" si="26">IF(LEFT(K84,1)="b",L84,IF(MID(K84,2,1)="b",L84,0))</f>
        <v>0</v>
      </c>
      <c r="L101" s="82"/>
      <c r="M101" s="101"/>
      <c r="N101" s="39"/>
      <c r="T101" s="99">
        <f t="shared" ref="T101:T106" si="27">IF(LEFT(T84,1)="b",U84,IF(MID(T84,2,1)="b",U84,0))</f>
        <v>0</v>
      </c>
      <c r="U101" s="100"/>
      <c r="V101" s="99">
        <f t="shared" ref="V101:V106" si="28">IF(LEFT(V84,1)="b",W84,IF(MID(V84,2,1)="b",W84,0))</f>
        <v>0</v>
      </c>
      <c r="W101" s="100"/>
      <c r="X101" s="99">
        <f t="shared" ref="X101:X106" si="29">IF(LEFT(X84,1)="b",Y84,IF(MID(X84,2,1)="b",Y84,0))</f>
        <v>0</v>
      </c>
      <c r="Y101" s="100"/>
      <c r="Z101" s="102">
        <f t="shared" si="21"/>
        <v>0</v>
      </c>
      <c r="AA101" s="100"/>
      <c r="AB101" s="99">
        <f t="shared" ref="AB101:AB106" si="30">IF(LEFT(AB84,1)="b",AC84,IF(MID(AB84,2,1)="b",AC84,0))</f>
        <v>0</v>
      </c>
      <c r="AC101" s="82"/>
      <c r="AD101" s="101"/>
    </row>
    <row r="102" spans="1:30" s="123" customFormat="1" ht="12.75" hidden="1" customHeight="1" x14ac:dyDescent="0.2">
      <c r="A102" s="38"/>
      <c r="B102" s="129"/>
      <c r="C102" s="99">
        <f t="shared" si="22"/>
        <v>0</v>
      </c>
      <c r="D102" s="100"/>
      <c r="E102" s="99">
        <f t="shared" si="23"/>
        <v>0</v>
      </c>
      <c r="F102" s="100"/>
      <c r="G102" s="99">
        <f t="shared" si="24"/>
        <v>0</v>
      </c>
      <c r="H102" s="100"/>
      <c r="I102" s="99">
        <f t="shared" si="25"/>
        <v>0</v>
      </c>
      <c r="J102" s="100"/>
      <c r="K102" s="99">
        <f t="shared" si="26"/>
        <v>0</v>
      </c>
      <c r="L102" s="82"/>
      <c r="M102" s="101"/>
      <c r="N102" s="39"/>
      <c r="T102" s="99">
        <f t="shared" si="27"/>
        <v>0</v>
      </c>
      <c r="U102" s="100"/>
      <c r="V102" s="99">
        <f t="shared" si="28"/>
        <v>0</v>
      </c>
      <c r="W102" s="100"/>
      <c r="X102" s="99">
        <f t="shared" si="29"/>
        <v>0</v>
      </c>
      <c r="Y102" s="100"/>
      <c r="Z102" s="102">
        <f t="shared" si="21"/>
        <v>0</v>
      </c>
      <c r="AA102" s="100"/>
      <c r="AB102" s="99">
        <f t="shared" si="30"/>
        <v>0</v>
      </c>
      <c r="AC102" s="82"/>
      <c r="AD102" s="101"/>
    </row>
    <row r="103" spans="1:30" s="123" customFormat="1" ht="12.75" hidden="1" customHeight="1" x14ac:dyDescent="0.2">
      <c r="A103" s="38"/>
      <c r="B103" s="129"/>
      <c r="C103" s="99">
        <f t="shared" si="22"/>
        <v>0</v>
      </c>
      <c r="D103" s="100"/>
      <c r="E103" s="99">
        <f t="shared" si="23"/>
        <v>0</v>
      </c>
      <c r="F103" s="100"/>
      <c r="G103" s="99">
        <f t="shared" si="24"/>
        <v>0</v>
      </c>
      <c r="H103" s="100"/>
      <c r="I103" s="99">
        <f t="shared" si="25"/>
        <v>0</v>
      </c>
      <c r="J103" s="100"/>
      <c r="K103" s="99">
        <f t="shared" si="26"/>
        <v>0</v>
      </c>
      <c r="L103" s="82"/>
      <c r="M103" s="101"/>
      <c r="N103" s="39"/>
      <c r="T103" s="99">
        <f t="shared" si="27"/>
        <v>0</v>
      </c>
      <c r="U103" s="100"/>
      <c r="V103" s="99">
        <f t="shared" si="28"/>
        <v>0</v>
      </c>
      <c r="W103" s="100"/>
      <c r="X103" s="99">
        <f t="shared" si="29"/>
        <v>0</v>
      </c>
      <c r="Y103" s="100"/>
      <c r="Z103" s="103">
        <f t="shared" si="21"/>
        <v>0</v>
      </c>
      <c r="AA103" s="100"/>
      <c r="AB103" s="99">
        <f t="shared" si="30"/>
        <v>0</v>
      </c>
      <c r="AC103" s="82"/>
      <c r="AD103" s="101"/>
    </row>
    <row r="104" spans="1:30" s="123" customFormat="1" ht="12.75" hidden="1" customHeight="1" x14ac:dyDescent="0.2">
      <c r="A104" s="38"/>
      <c r="B104" s="129"/>
      <c r="C104" s="99">
        <f t="shared" si="22"/>
        <v>0</v>
      </c>
      <c r="D104" s="100"/>
      <c r="E104" s="99">
        <f t="shared" si="23"/>
        <v>0</v>
      </c>
      <c r="F104" s="100"/>
      <c r="G104" s="99">
        <f t="shared" si="24"/>
        <v>0</v>
      </c>
      <c r="H104" s="100"/>
      <c r="I104" s="99">
        <f t="shared" si="25"/>
        <v>0</v>
      </c>
      <c r="J104" s="100"/>
      <c r="K104" s="99">
        <f t="shared" si="26"/>
        <v>0</v>
      </c>
      <c r="L104" s="82"/>
      <c r="M104" s="101"/>
      <c r="N104" s="39"/>
      <c r="T104" s="99">
        <f t="shared" si="27"/>
        <v>0</v>
      </c>
      <c r="U104" s="100"/>
      <c r="V104" s="99">
        <f t="shared" si="28"/>
        <v>0</v>
      </c>
      <c r="W104" s="100"/>
      <c r="X104" s="99">
        <f t="shared" si="29"/>
        <v>0</v>
      </c>
      <c r="Y104" s="100"/>
      <c r="Z104" s="99">
        <f t="shared" si="21"/>
        <v>0</v>
      </c>
      <c r="AA104" s="100"/>
      <c r="AB104" s="99">
        <f t="shared" si="30"/>
        <v>0</v>
      </c>
      <c r="AC104" s="82"/>
      <c r="AD104" s="101"/>
    </row>
    <row r="105" spans="1:30" s="123" customFormat="1" ht="12.75" hidden="1" customHeight="1" x14ac:dyDescent="0.2">
      <c r="A105" s="38"/>
      <c r="B105" s="129"/>
      <c r="C105" s="99">
        <f t="shared" si="22"/>
        <v>0</v>
      </c>
      <c r="D105" s="100"/>
      <c r="E105" s="99">
        <f t="shared" si="23"/>
        <v>0</v>
      </c>
      <c r="F105" s="100"/>
      <c r="G105" s="99">
        <f t="shared" si="24"/>
        <v>0</v>
      </c>
      <c r="H105" s="100"/>
      <c r="I105" s="99">
        <f t="shared" si="25"/>
        <v>0</v>
      </c>
      <c r="J105" s="100"/>
      <c r="K105" s="99">
        <f t="shared" si="26"/>
        <v>0</v>
      </c>
      <c r="L105" s="82"/>
      <c r="M105" s="101"/>
      <c r="N105" s="39"/>
      <c r="T105" s="99">
        <f t="shared" si="27"/>
        <v>0</v>
      </c>
      <c r="U105" s="100"/>
      <c r="V105" s="99">
        <f t="shared" si="28"/>
        <v>0</v>
      </c>
      <c r="W105" s="100"/>
      <c r="X105" s="99">
        <f t="shared" si="29"/>
        <v>0</v>
      </c>
      <c r="Y105" s="100"/>
      <c r="Z105" s="102">
        <f t="shared" si="21"/>
        <v>0</v>
      </c>
      <c r="AA105" s="100"/>
      <c r="AB105" s="99">
        <f t="shared" si="30"/>
        <v>0</v>
      </c>
      <c r="AC105" s="82"/>
      <c r="AD105" s="101"/>
    </row>
    <row r="106" spans="1:30" s="123" customFormat="1" ht="12.75" hidden="1" customHeight="1" x14ac:dyDescent="0.2">
      <c r="A106" s="38"/>
      <c r="B106" s="129"/>
      <c r="C106" s="114">
        <f t="shared" si="22"/>
        <v>0</v>
      </c>
      <c r="D106" s="100"/>
      <c r="E106" s="114">
        <f t="shared" si="23"/>
        <v>0</v>
      </c>
      <c r="F106" s="100"/>
      <c r="G106" s="114">
        <f t="shared" si="24"/>
        <v>0</v>
      </c>
      <c r="H106" s="100"/>
      <c r="I106" s="114">
        <f t="shared" si="25"/>
        <v>0</v>
      </c>
      <c r="J106" s="100"/>
      <c r="K106" s="114">
        <f t="shared" si="26"/>
        <v>0</v>
      </c>
      <c r="L106" s="82"/>
      <c r="M106" s="104"/>
      <c r="N106" s="39"/>
      <c r="T106" s="114">
        <f t="shared" si="27"/>
        <v>0</v>
      </c>
      <c r="U106" s="100"/>
      <c r="V106" s="114">
        <f t="shared" si="28"/>
        <v>0</v>
      </c>
      <c r="W106" s="100"/>
      <c r="X106" s="114">
        <f t="shared" si="29"/>
        <v>0</v>
      </c>
      <c r="Y106" s="100"/>
      <c r="Z106" s="103">
        <f t="shared" si="21"/>
        <v>0</v>
      </c>
      <c r="AA106" s="100"/>
      <c r="AB106" s="114">
        <f t="shared" si="30"/>
        <v>0</v>
      </c>
      <c r="AC106" s="82"/>
      <c r="AD106" s="104"/>
    </row>
    <row r="107" spans="1:30" s="123" customFormat="1" ht="12.75" hidden="1" customHeight="1" x14ac:dyDescent="0.2">
      <c r="A107" s="38"/>
      <c r="B107" s="130"/>
      <c r="C107" s="105">
        <f>SUM(C100:C106)</f>
        <v>0</v>
      </c>
      <c r="D107" s="100"/>
      <c r="E107" s="105">
        <f>SUM(E100:E106)</f>
        <v>0</v>
      </c>
      <c r="F107" s="100"/>
      <c r="G107" s="105">
        <f>SUM(G100:G106)</f>
        <v>0</v>
      </c>
      <c r="H107" s="100"/>
      <c r="I107" s="105">
        <f>SUM(I100:I106)</f>
        <v>0</v>
      </c>
      <c r="J107" s="100"/>
      <c r="K107" s="105">
        <f>SUM(K100:K106)</f>
        <v>0</v>
      </c>
      <c r="L107" s="82"/>
      <c r="M107" s="106">
        <f>SUM(C107:K107)</f>
        <v>0</v>
      </c>
      <c r="N107" s="106"/>
      <c r="T107" s="105">
        <f>SUM(T100:T106)</f>
        <v>0</v>
      </c>
      <c r="U107" s="100"/>
      <c r="V107" s="105">
        <f>SUM(V100:V106)</f>
        <v>0</v>
      </c>
      <c r="W107" s="100"/>
      <c r="X107" s="105">
        <f>SUM(X100:X106)</f>
        <v>0</v>
      </c>
      <c r="Y107" s="100"/>
      <c r="Z107" s="105">
        <f>SUM(Z100:Z106)</f>
        <v>0</v>
      </c>
      <c r="AA107" s="100"/>
      <c r="AB107" s="105">
        <f>SUM(AB100:AB106)</f>
        <v>0</v>
      </c>
      <c r="AC107" s="82"/>
      <c r="AD107" s="106">
        <f>SUM(T107:AB107)</f>
        <v>0</v>
      </c>
    </row>
    <row r="108" spans="1:30" s="123" customFormat="1" ht="12.75" hidden="1" customHeight="1" x14ac:dyDescent="0.2">
      <c r="A108" s="38"/>
      <c r="B108" s="130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86"/>
      <c r="N108" s="38"/>
    </row>
    <row r="109" spans="1:30" s="123" customFormat="1" ht="12.75" hidden="1" customHeight="1" x14ac:dyDescent="0.2">
      <c r="A109" s="38"/>
      <c r="B109" s="129" t="s">
        <v>13</v>
      </c>
      <c r="C109" s="99">
        <f>IF(LEFT(C83,1)="c",D83,IF(MID(C83,2,1)="c",D83,0))</f>
        <v>0</v>
      </c>
      <c r="D109" s="100"/>
      <c r="E109" s="99">
        <f>IF(LEFT(E83,1)="c",F83,IF(MID(E83,2,1)="c",F83,0))</f>
        <v>0</v>
      </c>
      <c r="F109" s="100"/>
      <c r="G109" s="99">
        <f>IF(LEFT(G83,1)="c",H83,IF(MID(G83,2,1)="c",H83,0))</f>
        <v>0</v>
      </c>
      <c r="H109" s="100"/>
      <c r="I109" s="99">
        <f>IF(LEFT(I83,1)="c",J83,IF(MID(I83,2,1)="c",J83,0))</f>
        <v>0</v>
      </c>
      <c r="J109" s="100"/>
      <c r="K109" s="99">
        <f>IF(LEFT(K83,1)="c",L83,IF(MID(K83,2,1)="c",L83,0))</f>
        <v>0</v>
      </c>
      <c r="L109" s="82"/>
      <c r="M109" s="101"/>
      <c r="N109" s="39"/>
      <c r="T109" s="99">
        <f>IF(LEFT(T83,1)="c",U83,IF(MID(T83,2,1)="c",U83,0))</f>
        <v>0</v>
      </c>
      <c r="U109" s="100"/>
      <c r="V109" s="99">
        <f>IF(LEFT(V83,1)="c",W83,IF(MID(V83,2,1)="c",W83,0))</f>
        <v>0</v>
      </c>
      <c r="W109" s="100"/>
      <c r="X109" s="99">
        <f>IF(LEFT(X83,1)="c",Y83,IF(MID(X83,2,1)="c",Y83,0))</f>
        <v>0</v>
      </c>
      <c r="Y109" s="100"/>
      <c r="Z109" s="99">
        <f>IF(LEFT(Z83,1)="c",AA83,IF(MID(Z83,2,1)="c",AA83,0))</f>
        <v>0</v>
      </c>
      <c r="AA109" s="100"/>
      <c r="AB109" s="99">
        <f>IF(LEFT(AB83,1)="c",AC83,IF(MID(AB83,2,1)="c",AC83,0))</f>
        <v>0</v>
      </c>
      <c r="AC109" s="82"/>
      <c r="AD109" s="101"/>
    </row>
    <row r="110" spans="1:30" s="123" customFormat="1" ht="12.75" hidden="1" customHeight="1" x14ac:dyDescent="0.2">
      <c r="A110" s="38"/>
      <c r="B110" s="129"/>
      <c r="C110" s="99">
        <f t="shared" ref="C110:C115" si="31">IF(LEFT(C84,1)="c",D84,IF(MID(C84,2,1)="c",D84,0))</f>
        <v>0</v>
      </c>
      <c r="D110" s="100"/>
      <c r="E110" s="99">
        <f t="shared" ref="E110:E115" si="32">IF(LEFT(E84,1)="c",F84,IF(MID(E84,2,1)="c",F84,0))</f>
        <v>0</v>
      </c>
      <c r="F110" s="100"/>
      <c r="G110" s="99">
        <f t="shared" ref="G110:G115" si="33">IF(LEFT(G84,1)="c",H84,IF(MID(G84,2,1)="c",H84,0))</f>
        <v>0</v>
      </c>
      <c r="H110" s="100"/>
      <c r="I110" s="99">
        <f t="shared" ref="I110:I115" si="34">IF(LEFT(I84,1)="c",J84,IF(MID(I84,2,1)="c",J84,0))</f>
        <v>0</v>
      </c>
      <c r="J110" s="100"/>
      <c r="K110" s="99">
        <f t="shared" ref="K110:K115" si="35">IF(LEFT(K84,1)="c",L84,IF(MID(K84,2,1)="c",L84,0))</f>
        <v>0</v>
      </c>
      <c r="L110" s="82"/>
      <c r="M110" s="101"/>
      <c r="N110" s="39"/>
      <c r="T110" s="99">
        <f t="shared" ref="T110:T115" si="36">IF(LEFT(T84,1)="c",U84,IF(MID(T84,2,1)="c",U84,0))</f>
        <v>0</v>
      </c>
      <c r="U110" s="100"/>
      <c r="V110" s="99">
        <f t="shared" ref="V110:V115" si="37">IF(LEFT(V84,1)="c",W84,IF(MID(V84,2,1)="c",W84,0))</f>
        <v>0</v>
      </c>
      <c r="W110" s="100"/>
      <c r="X110" s="99">
        <f t="shared" ref="X110:X115" si="38">IF(LEFT(X84,1)="c",Y84,IF(MID(X84,2,1)="c",Y84,0))</f>
        <v>0</v>
      </c>
      <c r="Y110" s="100"/>
      <c r="Z110" s="99">
        <f t="shared" ref="Z110:Z115" si="39">IF(LEFT(Z84,1)="c",AA84,IF(MID(Z84,2,1)="c",AA84,0))</f>
        <v>0</v>
      </c>
      <c r="AA110" s="100"/>
      <c r="AB110" s="99">
        <f t="shared" ref="AB110:AB115" si="40">IF(LEFT(AB84,1)="c",AC84,IF(MID(AB84,2,1)="c",AC84,0))</f>
        <v>0</v>
      </c>
      <c r="AC110" s="82"/>
      <c r="AD110" s="101"/>
    </row>
    <row r="111" spans="1:30" s="123" customFormat="1" ht="12.75" hidden="1" customHeight="1" x14ac:dyDescent="0.2">
      <c r="A111" s="38"/>
      <c r="B111" s="129"/>
      <c r="C111" s="99">
        <f t="shared" si="31"/>
        <v>0</v>
      </c>
      <c r="D111" s="100"/>
      <c r="E111" s="99">
        <f t="shared" si="32"/>
        <v>0</v>
      </c>
      <c r="F111" s="100"/>
      <c r="G111" s="99">
        <f t="shared" si="33"/>
        <v>0</v>
      </c>
      <c r="H111" s="100"/>
      <c r="I111" s="99">
        <f t="shared" si="34"/>
        <v>0</v>
      </c>
      <c r="J111" s="100"/>
      <c r="K111" s="99">
        <f t="shared" si="35"/>
        <v>0</v>
      </c>
      <c r="L111" s="82"/>
      <c r="M111" s="101"/>
      <c r="N111" s="39"/>
      <c r="T111" s="99">
        <f t="shared" si="36"/>
        <v>0</v>
      </c>
      <c r="U111" s="100"/>
      <c r="V111" s="99">
        <f t="shared" si="37"/>
        <v>0</v>
      </c>
      <c r="W111" s="100"/>
      <c r="X111" s="99">
        <f t="shared" si="38"/>
        <v>0</v>
      </c>
      <c r="Y111" s="100"/>
      <c r="Z111" s="99">
        <f t="shared" si="39"/>
        <v>0</v>
      </c>
      <c r="AA111" s="100"/>
      <c r="AB111" s="99">
        <f t="shared" si="40"/>
        <v>0</v>
      </c>
      <c r="AC111" s="82"/>
      <c r="AD111" s="101"/>
    </row>
    <row r="112" spans="1:30" s="123" customFormat="1" ht="12.75" hidden="1" customHeight="1" x14ac:dyDescent="0.2">
      <c r="A112" s="38"/>
      <c r="B112" s="129"/>
      <c r="C112" s="99">
        <f t="shared" si="31"/>
        <v>0</v>
      </c>
      <c r="D112" s="100"/>
      <c r="E112" s="99">
        <f t="shared" si="32"/>
        <v>0</v>
      </c>
      <c r="F112" s="100"/>
      <c r="G112" s="99">
        <f t="shared" si="33"/>
        <v>0</v>
      </c>
      <c r="H112" s="100"/>
      <c r="I112" s="99">
        <f t="shared" si="34"/>
        <v>0</v>
      </c>
      <c r="J112" s="100"/>
      <c r="K112" s="99">
        <f t="shared" si="35"/>
        <v>0</v>
      </c>
      <c r="L112" s="82"/>
      <c r="M112" s="101"/>
      <c r="N112" s="39"/>
      <c r="T112" s="99">
        <f t="shared" si="36"/>
        <v>0</v>
      </c>
      <c r="U112" s="100"/>
      <c r="V112" s="99">
        <f t="shared" si="37"/>
        <v>0</v>
      </c>
      <c r="W112" s="100"/>
      <c r="X112" s="99">
        <f t="shared" si="38"/>
        <v>0</v>
      </c>
      <c r="Y112" s="100"/>
      <c r="Z112" s="99">
        <f t="shared" si="39"/>
        <v>0</v>
      </c>
      <c r="AA112" s="100"/>
      <c r="AB112" s="99">
        <f t="shared" si="40"/>
        <v>0</v>
      </c>
      <c r="AC112" s="82"/>
      <c r="AD112" s="101"/>
    </row>
    <row r="113" spans="1:31" s="123" customFormat="1" ht="12.75" hidden="1" customHeight="1" x14ac:dyDescent="0.2">
      <c r="A113" s="38"/>
      <c r="B113" s="129"/>
      <c r="C113" s="99">
        <f t="shared" si="31"/>
        <v>0</v>
      </c>
      <c r="D113" s="100"/>
      <c r="E113" s="99">
        <f t="shared" si="32"/>
        <v>0</v>
      </c>
      <c r="F113" s="100"/>
      <c r="G113" s="99">
        <f t="shared" si="33"/>
        <v>0</v>
      </c>
      <c r="H113" s="100"/>
      <c r="I113" s="99">
        <f t="shared" si="34"/>
        <v>0</v>
      </c>
      <c r="J113" s="100"/>
      <c r="K113" s="99">
        <f t="shared" si="35"/>
        <v>0</v>
      </c>
      <c r="L113" s="82"/>
      <c r="M113" s="101"/>
      <c r="N113" s="39"/>
      <c r="T113" s="99">
        <f t="shared" si="36"/>
        <v>0</v>
      </c>
      <c r="U113" s="100"/>
      <c r="V113" s="99">
        <f t="shared" si="37"/>
        <v>0</v>
      </c>
      <c r="W113" s="100"/>
      <c r="X113" s="99">
        <f t="shared" si="38"/>
        <v>0</v>
      </c>
      <c r="Y113" s="100"/>
      <c r="Z113" s="99">
        <f t="shared" si="39"/>
        <v>0</v>
      </c>
      <c r="AA113" s="100"/>
      <c r="AB113" s="99">
        <f t="shared" si="40"/>
        <v>0</v>
      </c>
      <c r="AC113" s="82"/>
      <c r="AD113" s="101"/>
    </row>
    <row r="114" spans="1:31" s="123" customFormat="1" ht="12.75" hidden="1" customHeight="1" x14ac:dyDescent="0.2">
      <c r="A114" s="38"/>
      <c r="B114" s="129"/>
      <c r="C114" s="99">
        <f t="shared" si="31"/>
        <v>0</v>
      </c>
      <c r="D114" s="100"/>
      <c r="E114" s="99">
        <f t="shared" si="32"/>
        <v>0</v>
      </c>
      <c r="F114" s="100"/>
      <c r="G114" s="99">
        <f t="shared" si="33"/>
        <v>0</v>
      </c>
      <c r="H114" s="100"/>
      <c r="I114" s="99">
        <f t="shared" si="34"/>
        <v>0</v>
      </c>
      <c r="J114" s="100"/>
      <c r="K114" s="99">
        <f t="shared" si="35"/>
        <v>0</v>
      </c>
      <c r="L114" s="82"/>
      <c r="M114" s="101"/>
      <c r="N114" s="39"/>
      <c r="T114" s="99">
        <f t="shared" si="36"/>
        <v>0</v>
      </c>
      <c r="U114" s="100"/>
      <c r="V114" s="99">
        <f t="shared" si="37"/>
        <v>0</v>
      </c>
      <c r="W114" s="100"/>
      <c r="X114" s="99">
        <f t="shared" si="38"/>
        <v>0</v>
      </c>
      <c r="Y114" s="100"/>
      <c r="Z114" s="99">
        <f t="shared" si="39"/>
        <v>0</v>
      </c>
      <c r="AA114" s="100"/>
      <c r="AB114" s="99">
        <f t="shared" si="40"/>
        <v>0</v>
      </c>
      <c r="AC114" s="82"/>
      <c r="AD114" s="101"/>
    </row>
    <row r="115" spans="1:31" s="123" customFormat="1" ht="12.75" hidden="1" customHeight="1" x14ac:dyDescent="0.2">
      <c r="A115" s="38"/>
      <c r="B115" s="129"/>
      <c r="C115" s="114">
        <f t="shared" si="31"/>
        <v>0</v>
      </c>
      <c r="D115" s="100"/>
      <c r="E115" s="114">
        <f t="shared" si="32"/>
        <v>0</v>
      </c>
      <c r="F115" s="100"/>
      <c r="G115" s="114">
        <f t="shared" si="33"/>
        <v>0</v>
      </c>
      <c r="H115" s="100"/>
      <c r="I115" s="114">
        <f t="shared" si="34"/>
        <v>0</v>
      </c>
      <c r="J115" s="100"/>
      <c r="K115" s="114">
        <f t="shared" si="35"/>
        <v>0</v>
      </c>
      <c r="L115" s="82"/>
      <c r="M115" s="104"/>
      <c r="N115" s="39"/>
      <c r="T115" s="114">
        <f t="shared" si="36"/>
        <v>0</v>
      </c>
      <c r="U115" s="100"/>
      <c r="V115" s="114">
        <f t="shared" si="37"/>
        <v>0</v>
      </c>
      <c r="W115" s="100"/>
      <c r="X115" s="114">
        <f t="shared" si="38"/>
        <v>0</v>
      </c>
      <c r="Y115" s="100"/>
      <c r="Z115" s="114">
        <f t="shared" si="39"/>
        <v>0</v>
      </c>
      <c r="AA115" s="100"/>
      <c r="AB115" s="114">
        <f t="shared" si="40"/>
        <v>0</v>
      </c>
      <c r="AC115" s="82"/>
      <c r="AD115" s="104"/>
    </row>
    <row r="116" spans="1:31" s="123" customFormat="1" ht="12.75" hidden="1" customHeight="1" x14ac:dyDescent="0.2">
      <c r="A116" s="38"/>
      <c r="B116" s="130"/>
      <c r="C116" s="105">
        <f>SUM(C109:C115)</f>
        <v>0</v>
      </c>
      <c r="D116" s="100"/>
      <c r="E116" s="105">
        <f>SUM(E109:E115)</f>
        <v>0</v>
      </c>
      <c r="F116" s="100"/>
      <c r="G116" s="105">
        <f>SUM(G109:G115)</f>
        <v>0</v>
      </c>
      <c r="H116" s="100"/>
      <c r="I116" s="105">
        <f>SUM(I109:I115)</f>
        <v>0</v>
      </c>
      <c r="J116" s="100"/>
      <c r="K116" s="105">
        <f>SUM(K109:K115)</f>
        <v>0</v>
      </c>
      <c r="L116" s="82"/>
      <c r="M116" s="106">
        <f>SUM(C116:K116)</f>
        <v>0</v>
      </c>
      <c r="N116" s="106"/>
      <c r="T116" s="105">
        <f>SUM(T109:T115)</f>
        <v>0</v>
      </c>
      <c r="U116" s="100"/>
      <c r="V116" s="105">
        <f>SUM(V109:V115)</f>
        <v>0</v>
      </c>
      <c r="W116" s="100"/>
      <c r="X116" s="105">
        <f>SUM(X109:X115)</f>
        <v>0</v>
      </c>
      <c r="Y116" s="100"/>
      <c r="Z116" s="105">
        <f>SUM(Z109:Z115)</f>
        <v>0</v>
      </c>
      <c r="AA116" s="100"/>
      <c r="AB116" s="105">
        <f>SUM(AB109:AB115)</f>
        <v>0</v>
      </c>
      <c r="AC116" s="82"/>
      <c r="AD116" s="106">
        <f>SUM(T116:AB116)</f>
        <v>0</v>
      </c>
    </row>
    <row r="117" spans="1:31" s="123" customFormat="1" ht="12.75" hidden="1" customHeight="1" x14ac:dyDescent="0.2">
      <c r="A117" s="38"/>
      <c r="B117" s="38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86"/>
      <c r="N117" s="38"/>
    </row>
    <row r="118" spans="1:31" s="123" customFormat="1" ht="12.75" hidden="1" customHeight="1" x14ac:dyDescent="0.2">
      <c r="A118" s="38"/>
      <c r="B118" s="129" t="s">
        <v>14</v>
      </c>
      <c r="C118" s="99">
        <f>IF(LEFT(C83,1)="d",D83,IF(MID(C83,2,1)="d",D83,0))</f>
        <v>0</v>
      </c>
      <c r="D118" s="100"/>
      <c r="E118" s="99">
        <f>IF(LEFT(E83,1)="d",F83,IF(MID(E83,2,1)="d",F83,0))</f>
        <v>0</v>
      </c>
      <c r="F118" s="100"/>
      <c r="G118" s="99">
        <f>IF(LEFT(G83,1)="d",H83,IF(MID(G83,2,1)="d",H83,0))</f>
        <v>0</v>
      </c>
      <c r="H118" s="100"/>
      <c r="I118" s="99">
        <f>IF(LEFT(I83,1)="d",J83,IF(MID(I83,2,1)="d",J83,0))</f>
        <v>0</v>
      </c>
      <c r="J118" s="100"/>
      <c r="K118" s="99">
        <f>IF(LEFT(K83,1)="d",L83,IF(MID(K83,2,1)="d",L83,0))</f>
        <v>0</v>
      </c>
      <c r="L118" s="82"/>
      <c r="M118" s="101"/>
      <c r="N118" s="39"/>
      <c r="T118" s="99">
        <f>IF(LEFT(T83,1)="d",U83,IF(MID(T83,2,1)="d",U83,0))</f>
        <v>0</v>
      </c>
      <c r="U118" s="100"/>
      <c r="V118" s="99">
        <f>IF(LEFT(V83,1)="d",W83,IF(MID(V83,2,1)="d",W83,0))</f>
        <v>0</v>
      </c>
      <c r="W118" s="100"/>
      <c r="X118" s="99">
        <f>IF(LEFT(X83,1)="d",Y83,IF(MID(X83,2,1)="d",Y83,0))</f>
        <v>0</v>
      </c>
      <c r="Y118" s="100"/>
      <c r="Z118" s="99">
        <f>IF(LEFT(Z83,1)="d",AA83,IF(MID(Z83,2,1)="d",AA83,0))</f>
        <v>0</v>
      </c>
      <c r="AA118" s="100"/>
      <c r="AB118" s="99">
        <f>IF(LEFT(AB83,1)="d",AC83,IF(MID(AB83,2,1)="d",AC83,0))</f>
        <v>0</v>
      </c>
      <c r="AC118" s="82"/>
      <c r="AD118" s="101"/>
    </row>
    <row r="119" spans="1:31" s="131" customFormat="1" ht="12.75" hidden="1" customHeight="1" x14ac:dyDescent="0.2">
      <c r="A119" s="38"/>
      <c r="B119" s="129"/>
      <c r="C119" s="99">
        <f t="shared" ref="C119:C124" si="41">IF(LEFT(C84,1)="d",D84,IF(MID(C84,2,1)="d",D84,0))</f>
        <v>0</v>
      </c>
      <c r="D119" s="100"/>
      <c r="E119" s="99">
        <f t="shared" ref="E119:E124" si="42">IF(LEFT(E84,1)="d",F84,IF(MID(E84,2,1)="d",F84,0))</f>
        <v>0</v>
      </c>
      <c r="F119" s="100"/>
      <c r="G119" s="99">
        <f t="shared" ref="G119:G124" si="43">IF(LEFT(G84,1)="d",H84,IF(MID(G84,2,1)="d",H84,0))</f>
        <v>0</v>
      </c>
      <c r="H119" s="100"/>
      <c r="I119" s="99">
        <f t="shared" ref="I119:I124" si="44">IF(LEFT(I84,1)="d",J84,IF(MID(I84,2,1)="d",J84,0))</f>
        <v>0</v>
      </c>
      <c r="J119" s="100"/>
      <c r="K119" s="99">
        <f t="shared" ref="K119:K124" si="45">IF(LEFT(K84,1)="d",L84,IF(MID(K84,2,1)="d",L84,0))</f>
        <v>0</v>
      </c>
      <c r="L119" s="82"/>
      <c r="M119" s="101"/>
      <c r="N119" s="39"/>
      <c r="T119" s="99">
        <f t="shared" ref="T119:T124" si="46">IF(LEFT(T84,1)="d",U84,IF(MID(T84,2,1)="d",U84,0))</f>
        <v>0</v>
      </c>
      <c r="U119" s="100"/>
      <c r="V119" s="99">
        <f t="shared" ref="V119:V124" si="47">IF(LEFT(V84,1)="d",W84,IF(MID(V84,2,1)="d",W84,0))</f>
        <v>0</v>
      </c>
      <c r="W119" s="100"/>
      <c r="X119" s="99">
        <f t="shared" ref="X119:X124" si="48">IF(LEFT(X84,1)="d",Y84,IF(MID(X84,2,1)="d",Y84,0))</f>
        <v>0</v>
      </c>
      <c r="Y119" s="100"/>
      <c r="Z119" s="99">
        <f t="shared" ref="Z119:Z124" si="49">IF(LEFT(Z84,1)="d",AA84,IF(MID(Z84,2,1)="d",AA84,0))</f>
        <v>0</v>
      </c>
      <c r="AA119" s="100"/>
      <c r="AB119" s="99">
        <f t="shared" ref="AB119:AB124" si="50">IF(LEFT(AB84,1)="d",AC84,IF(MID(AB84,2,1)="d",AC84,0))</f>
        <v>0</v>
      </c>
      <c r="AC119" s="82"/>
      <c r="AD119" s="101"/>
    </row>
    <row r="120" spans="1:31" s="123" customFormat="1" ht="12.75" hidden="1" customHeight="1" x14ac:dyDescent="0.2">
      <c r="A120" s="38"/>
      <c r="B120" s="129"/>
      <c r="C120" s="99">
        <f t="shared" si="41"/>
        <v>0</v>
      </c>
      <c r="D120" s="100"/>
      <c r="E120" s="99">
        <f t="shared" si="42"/>
        <v>0</v>
      </c>
      <c r="F120" s="100"/>
      <c r="G120" s="99">
        <f t="shared" si="43"/>
        <v>0</v>
      </c>
      <c r="H120" s="100"/>
      <c r="I120" s="99">
        <f t="shared" si="44"/>
        <v>0</v>
      </c>
      <c r="J120" s="100"/>
      <c r="K120" s="99">
        <f t="shared" si="45"/>
        <v>0</v>
      </c>
      <c r="L120" s="82"/>
      <c r="M120" s="101"/>
      <c r="N120" s="39"/>
      <c r="T120" s="99">
        <f t="shared" si="46"/>
        <v>0</v>
      </c>
      <c r="U120" s="100"/>
      <c r="V120" s="99">
        <f t="shared" si="47"/>
        <v>0</v>
      </c>
      <c r="W120" s="100"/>
      <c r="X120" s="99">
        <f t="shared" si="48"/>
        <v>0</v>
      </c>
      <c r="Y120" s="100"/>
      <c r="Z120" s="99">
        <f t="shared" si="49"/>
        <v>0</v>
      </c>
      <c r="AA120" s="100"/>
      <c r="AB120" s="99">
        <f t="shared" si="50"/>
        <v>0</v>
      </c>
      <c r="AC120" s="82"/>
      <c r="AD120" s="101"/>
    </row>
    <row r="121" spans="1:31" s="123" customFormat="1" ht="12.75" hidden="1" customHeight="1" x14ac:dyDescent="0.2">
      <c r="A121" s="38"/>
      <c r="B121" s="129"/>
      <c r="C121" s="99">
        <f t="shared" si="41"/>
        <v>0</v>
      </c>
      <c r="D121" s="100"/>
      <c r="E121" s="99">
        <f t="shared" si="42"/>
        <v>0</v>
      </c>
      <c r="F121" s="100"/>
      <c r="G121" s="99">
        <f t="shared" si="43"/>
        <v>0</v>
      </c>
      <c r="H121" s="100"/>
      <c r="I121" s="99">
        <f t="shared" si="44"/>
        <v>0</v>
      </c>
      <c r="J121" s="100"/>
      <c r="K121" s="99">
        <f t="shared" si="45"/>
        <v>0</v>
      </c>
      <c r="L121" s="82"/>
      <c r="M121" s="101"/>
      <c r="N121" s="39"/>
      <c r="T121" s="99">
        <f t="shared" si="46"/>
        <v>0</v>
      </c>
      <c r="U121" s="100"/>
      <c r="V121" s="99">
        <f t="shared" si="47"/>
        <v>0</v>
      </c>
      <c r="W121" s="100"/>
      <c r="X121" s="99">
        <f t="shared" si="48"/>
        <v>0</v>
      </c>
      <c r="Y121" s="100"/>
      <c r="Z121" s="99">
        <f t="shared" si="49"/>
        <v>0</v>
      </c>
      <c r="AA121" s="100"/>
      <c r="AB121" s="99">
        <f t="shared" si="50"/>
        <v>0</v>
      </c>
      <c r="AC121" s="82"/>
      <c r="AD121" s="101"/>
    </row>
    <row r="122" spans="1:31" s="123" customFormat="1" ht="12.75" hidden="1" customHeight="1" x14ac:dyDescent="0.2">
      <c r="A122" s="38"/>
      <c r="B122" s="129"/>
      <c r="C122" s="99">
        <f t="shared" si="41"/>
        <v>0</v>
      </c>
      <c r="D122" s="100"/>
      <c r="E122" s="99">
        <f t="shared" si="42"/>
        <v>0</v>
      </c>
      <c r="F122" s="100"/>
      <c r="G122" s="99">
        <f t="shared" si="43"/>
        <v>0</v>
      </c>
      <c r="H122" s="100"/>
      <c r="I122" s="99">
        <f t="shared" si="44"/>
        <v>0</v>
      </c>
      <c r="J122" s="100"/>
      <c r="K122" s="99">
        <f t="shared" si="45"/>
        <v>0</v>
      </c>
      <c r="L122" s="82"/>
      <c r="M122" s="101"/>
      <c r="N122" s="39"/>
      <c r="T122" s="99">
        <f t="shared" si="46"/>
        <v>0</v>
      </c>
      <c r="U122" s="100"/>
      <c r="V122" s="99">
        <f t="shared" si="47"/>
        <v>0</v>
      </c>
      <c r="W122" s="100"/>
      <c r="X122" s="99">
        <f t="shared" si="48"/>
        <v>0</v>
      </c>
      <c r="Y122" s="100"/>
      <c r="Z122" s="99">
        <f t="shared" si="49"/>
        <v>0</v>
      </c>
      <c r="AA122" s="100"/>
      <c r="AB122" s="99">
        <f t="shared" si="50"/>
        <v>0</v>
      </c>
      <c r="AC122" s="82"/>
      <c r="AD122" s="101"/>
    </row>
    <row r="123" spans="1:31" s="123" customFormat="1" ht="12.75" hidden="1" customHeight="1" x14ac:dyDescent="0.2">
      <c r="A123" s="38"/>
      <c r="B123" s="129"/>
      <c r="C123" s="99">
        <f t="shared" si="41"/>
        <v>0</v>
      </c>
      <c r="D123" s="100"/>
      <c r="E123" s="99">
        <f t="shared" si="42"/>
        <v>0</v>
      </c>
      <c r="F123" s="100"/>
      <c r="G123" s="99">
        <f t="shared" si="43"/>
        <v>0</v>
      </c>
      <c r="H123" s="100"/>
      <c r="I123" s="99">
        <f t="shared" si="44"/>
        <v>0</v>
      </c>
      <c r="J123" s="100"/>
      <c r="K123" s="99">
        <f t="shared" si="45"/>
        <v>0</v>
      </c>
      <c r="L123" s="82"/>
      <c r="M123" s="101"/>
      <c r="N123" s="39"/>
      <c r="T123" s="99">
        <f t="shared" si="46"/>
        <v>0</v>
      </c>
      <c r="U123" s="100"/>
      <c r="V123" s="99">
        <f t="shared" si="47"/>
        <v>0</v>
      </c>
      <c r="W123" s="100"/>
      <c r="X123" s="99">
        <f t="shared" si="48"/>
        <v>0</v>
      </c>
      <c r="Y123" s="100"/>
      <c r="Z123" s="99">
        <f t="shared" si="49"/>
        <v>0</v>
      </c>
      <c r="AA123" s="100"/>
      <c r="AB123" s="99">
        <f t="shared" si="50"/>
        <v>0</v>
      </c>
      <c r="AC123" s="82"/>
      <c r="AD123" s="101"/>
    </row>
    <row r="124" spans="1:31" s="123" customFormat="1" ht="12.75" hidden="1" customHeight="1" x14ac:dyDescent="0.2">
      <c r="A124" s="38"/>
      <c r="B124" s="129"/>
      <c r="C124" s="114">
        <f t="shared" si="41"/>
        <v>0</v>
      </c>
      <c r="D124" s="100"/>
      <c r="E124" s="114">
        <f t="shared" si="42"/>
        <v>0</v>
      </c>
      <c r="F124" s="100"/>
      <c r="G124" s="114">
        <f t="shared" si="43"/>
        <v>0</v>
      </c>
      <c r="H124" s="100"/>
      <c r="I124" s="114">
        <f t="shared" si="44"/>
        <v>0</v>
      </c>
      <c r="J124" s="100"/>
      <c r="K124" s="114">
        <f t="shared" si="45"/>
        <v>0</v>
      </c>
      <c r="L124" s="82"/>
      <c r="M124" s="104"/>
      <c r="N124" s="39"/>
      <c r="T124" s="114">
        <f t="shared" si="46"/>
        <v>0</v>
      </c>
      <c r="U124" s="100"/>
      <c r="V124" s="114">
        <f t="shared" si="47"/>
        <v>0</v>
      </c>
      <c r="W124" s="100"/>
      <c r="X124" s="114">
        <f t="shared" si="48"/>
        <v>0</v>
      </c>
      <c r="Y124" s="100"/>
      <c r="Z124" s="114">
        <f t="shared" si="49"/>
        <v>0</v>
      </c>
      <c r="AA124" s="100"/>
      <c r="AB124" s="114">
        <f t="shared" si="50"/>
        <v>0</v>
      </c>
      <c r="AC124" s="82"/>
      <c r="AD124" s="104"/>
    </row>
    <row r="125" spans="1:31" s="123" customFormat="1" ht="12.75" hidden="1" customHeight="1" x14ac:dyDescent="0.2">
      <c r="A125" s="38"/>
      <c r="B125" s="130"/>
      <c r="C125" s="105">
        <f>SUM(C118:C124)</f>
        <v>0</v>
      </c>
      <c r="D125" s="100"/>
      <c r="E125" s="105">
        <f>SUM(E118:E124)</f>
        <v>0</v>
      </c>
      <c r="F125" s="100"/>
      <c r="G125" s="105">
        <f>SUM(G118:G124)</f>
        <v>0</v>
      </c>
      <c r="H125" s="100"/>
      <c r="I125" s="105">
        <f>SUM(I118:I124)</f>
        <v>0</v>
      </c>
      <c r="J125" s="100"/>
      <c r="K125" s="105">
        <f>SUM(K118:K124)</f>
        <v>0</v>
      </c>
      <c r="L125" s="82"/>
      <c r="M125" s="106">
        <f>SUM(C125:K125)</f>
        <v>0</v>
      </c>
      <c r="N125" s="38"/>
      <c r="T125" s="105">
        <f>SUM(T118:T124)</f>
        <v>0</v>
      </c>
      <c r="U125" s="100"/>
      <c r="V125" s="105">
        <f>SUM(V118:V124)</f>
        <v>0</v>
      </c>
      <c r="W125" s="100"/>
      <c r="X125" s="105">
        <f>SUM(X118:X124)</f>
        <v>0</v>
      </c>
      <c r="Y125" s="100"/>
      <c r="Z125" s="105">
        <f>SUM(Z118:Z124)</f>
        <v>0</v>
      </c>
      <c r="AA125" s="100"/>
      <c r="AB125" s="105">
        <f>SUM(AB118:AB124)</f>
        <v>0</v>
      </c>
      <c r="AC125" s="82"/>
      <c r="AD125" s="106">
        <f>SUM(T125:AB125)</f>
        <v>0</v>
      </c>
    </row>
    <row r="126" spans="1:31" s="123" customFormat="1" ht="12.75" hidden="1" customHeight="1" x14ac:dyDescent="0.2">
      <c r="A126" s="38"/>
      <c r="B126" s="38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82">
        <f>SUM(M91:M125)</f>
        <v>0</v>
      </c>
      <c r="N126" s="106"/>
      <c r="T126" s="93"/>
      <c r="U126" s="93"/>
      <c r="V126" s="93"/>
      <c r="W126" s="93"/>
      <c r="X126" s="93"/>
      <c r="Y126" s="93"/>
      <c r="Z126" s="93"/>
      <c r="AA126" s="93"/>
      <c r="AB126" s="93"/>
      <c r="AC126" s="93"/>
      <c r="AD126" s="82">
        <f>SUM(AD87:AD121)</f>
        <v>0</v>
      </c>
    </row>
    <row r="127" spans="1:31" s="123" customFormat="1" ht="12.75" hidden="1" customHeight="1" x14ac:dyDescent="0.2">
      <c r="A127" s="38"/>
      <c r="B127" s="38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82"/>
      <c r="N127" s="106"/>
    </row>
    <row r="128" spans="1:31" s="123" customFormat="1" ht="12.75" hidden="1" customHeight="1" x14ac:dyDescent="0.2">
      <c r="A128" s="86" t="s">
        <v>42</v>
      </c>
      <c r="B128" s="86"/>
      <c r="C128" s="107">
        <f>C98+C107+C116+C125</f>
        <v>0</v>
      </c>
      <c r="D128" s="93"/>
      <c r="E128" s="107">
        <f>E98+E107+E116+E125</f>
        <v>0</v>
      </c>
      <c r="F128" s="93"/>
      <c r="G128" s="107">
        <f>G98+G107+G116+G125</f>
        <v>0</v>
      </c>
      <c r="H128" s="93"/>
      <c r="I128" s="107">
        <f>I98+I107+I116+I125</f>
        <v>0</v>
      </c>
      <c r="J128" s="93"/>
      <c r="K128" s="107">
        <f>K98+K107+K116+K125</f>
        <v>0</v>
      </c>
      <c r="L128" s="93"/>
      <c r="M128" s="107">
        <f>M98+M107+M116+M125</f>
        <v>0</v>
      </c>
      <c r="N128" s="108"/>
      <c r="T128" s="107">
        <f>T98+T107+T116+T125</f>
        <v>0</v>
      </c>
      <c r="U128" s="93"/>
      <c r="V128" s="107">
        <f>V98+V107+V116+V125</f>
        <v>0</v>
      </c>
      <c r="W128" s="93"/>
      <c r="X128" s="107">
        <f>X98+X107+X116+X125</f>
        <v>0</v>
      </c>
      <c r="Y128" s="93"/>
      <c r="Z128" s="107">
        <f>Z98+Z107+Z116+Z125</f>
        <v>0</v>
      </c>
      <c r="AA128" s="93"/>
      <c r="AB128" s="107">
        <f>AB98+AB107+AB116+AB125</f>
        <v>0</v>
      </c>
      <c r="AC128" s="93"/>
      <c r="AD128" s="107">
        <f>AD98+AD107+AD116+AD125</f>
        <v>0</v>
      </c>
      <c r="AE128" s="108"/>
    </row>
    <row r="129" spans="1:31" s="123" customFormat="1" ht="12.75" hidden="1" customHeight="1" x14ac:dyDescent="0.2">
      <c r="A129" s="38"/>
      <c r="B129" s="38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109"/>
      <c r="N129" s="38"/>
      <c r="T129" s="93"/>
      <c r="U129" s="93"/>
      <c r="V129" s="93"/>
      <c r="W129" s="93"/>
      <c r="X129" s="93"/>
      <c r="Y129" s="93"/>
      <c r="Z129" s="93"/>
      <c r="AA129" s="93"/>
      <c r="AB129" s="93"/>
      <c r="AC129" s="93"/>
      <c r="AD129" s="109"/>
      <c r="AE129" s="38"/>
    </row>
    <row r="130" spans="1:31" s="123" customFormat="1" ht="12.75" hidden="1" customHeight="1" x14ac:dyDescent="0.2">
      <c r="A130" s="82" t="s">
        <v>43</v>
      </c>
      <c r="B130" s="38" t="s">
        <v>16</v>
      </c>
      <c r="C130" s="110">
        <f>COUNTIF(D83:D89,0.5)/2</f>
        <v>0</v>
      </c>
      <c r="D130" s="111"/>
      <c r="E130" s="110">
        <f>COUNTIF(F83:F89,0.5)/2</f>
        <v>0</v>
      </c>
      <c r="F130" s="111"/>
      <c r="G130" s="110">
        <f>COUNTIF(H83:H89,0.5)/2</f>
        <v>0</v>
      </c>
      <c r="H130" s="111"/>
      <c r="I130" s="110">
        <f>COUNTIF(J83:J89,0.5)/2</f>
        <v>0</v>
      </c>
      <c r="J130" s="111"/>
      <c r="K130" s="110">
        <f>COUNTIF(L83:L89,0.5)/2</f>
        <v>0</v>
      </c>
      <c r="L130" s="108"/>
      <c r="M130" s="110">
        <f>COUNTIF(N83:N89,0.5)/2</f>
        <v>0</v>
      </c>
      <c r="N130" s="38"/>
      <c r="T130" s="110">
        <f>COUNTIF(U83:U89,0.5)/2</f>
        <v>0</v>
      </c>
      <c r="U130" s="111"/>
      <c r="V130" s="110">
        <f>COUNTIF(W83:W89,0.5)/2</f>
        <v>0</v>
      </c>
      <c r="W130" s="111"/>
      <c r="X130" s="110">
        <f>COUNTIF(Y83:Y89,0.5)/2</f>
        <v>0</v>
      </c>
      <c r="Y130" s="111"/>
      <c r="Z130" s="110">
        <f>COUNTIF(AA83:AA89,0.5)/2</f>
        <v>0</v>
      </c>
      <c r="AA130" s="111"/>
      <c r="AB130" s="110">
        <f>COUNTIF(AC83:AC89,0.5)/2</f>
        <v>0</v>
      </c>
      <c r="AC130" s="108"/>
      <c r="AD130" s="110">
        <f>COUNTIF(AE83:AE89,0.5)/2</f>
        <v>0</v>
      </c>
      <c r="AE130" s="38"/>
    </row>
    <row r="131" spans="1:31" s="123" customFormat="1" ht="12.75" hidden="1" customHeight="1" x14ac:dyDescent="0.2">
      <c r="A131" s="82" t="s">
        <v>43</v>
      </c>
      <c r="B131" s="38" t="s">
        <v>17</v>
      </c>
      <c r="C131" s="110">
        <f>COUNTIF(C83:C89,"*Fö*")</f>
        <v>0</v>
      </c>
      <c r="D131" s="111"/>
      <c r="E131" s="110">
        <f>COUNTIF(E83:E89,"*Fö*")</f>
        <v>0</v>
      </c>
      <c r="F131" s="111"/>
      <c r="G131" s="110">
        <f>COUNTIF(G83:G89,"*Fö*")</f>
        <v>0</v>
      </c>
      <c r="H131" s="111"/>
      <c r="I131" s="110">
        <f>COUNTIF(I83:I89,"*Fö*")</f>
        <v>0</v>
      </c>
      <c r="J131" s="111"/>
      <c r="K131" s="110">
        <f>COUNTIF(K83:K89,"*Fö*")</f>
        <v>0</v>
      </c>
      <c r="L131" s="108"/>
      <c r="M131" s="110">
        <f>COUNTIF(M83:M89,"*Fö*")</f>
        <v>0</v>
      </c>
      <c r="N131" s="38"/>
      <c r="T131" s="110">
        <f>COUNTIF(T83:T89,"*Fö*")</f>
        <v>0</v>
      </c>
      <c r="U131" s="111"/>
      <c r="V131" s="110">
        <f>COUNTIF(V83:V89,"*Fö*")</f>
        <v>0</v>
      </c>
      <c r="W131" s="111"/>
      <c r="X131" s="110">
        <f>COUNTIF(X83:X89,"*Fö*")</f>
        <v>0</v>
      </c>
      <c r="Y131" s="111"/>
      <c r="Z131" s="110">
        <f>COUNTIF(Z83:Z89,"*Fö*")</f>
        <v>0</v>
      </c>
      <c r="AA131" s="111"/>
      <c r="AB131" s="110">
        <f>COUNTIF(AB83:AB89,"*Fö*")</f>
        <v>0</v>
      </c>
      <c r="AC131" s="108"/>
      <c r="AD131" s="110">
        <f>COUNTIF(AD83:AD89,"*Fö*")</f>
        <v>0</v>
      </c>
      <c r="AE131" s="38"/>
    </row>
    <row r="132" spans="1:31" s="123" customFormat="1" ht="12.75" hidden="1" customHeight="1" x14ac:dyDescent="0.2">
      <c r="A132" s="38"/>
      <c r="B132" s="86" t="s">
        <v>47</v>
      </c>
      <c r="C132" s="112">
        <f>SUM(C128:C131)</f>
        <v>0</v>
      </c>
      <c r="D132" s="111"/>
      <c r="E132" s="112">
        <f>SUM(E128:E131)</f>
        <v>0</v>
      </c>
      <c r="F132" s="111"/>
      <c r="G132" s="112">
        <f>SUM(G128:G131)</f>
        <v>0</v>
      </c>
      <c r="H132" s="111"/>
      <c r="I132" s="112">
        <f>SUM(I128:I131)</f>
        <v>0</v>
      </c>
      <c r="J132" s="111"/>
      <c r="K132" s="112">
        <f>SUM(K128:K131)</f>
        <v>0</v>
      </c>
      <c r="L132" s="93"/>
      <c r="M132" s="112">
        <f>SUM(C132:K132)</f>
        <v>0</v>
      </c>
      <c r="N132" s="134">
        <f>SUM(M128:M131)</f>
        <v>0</v>
      </c>
      <c r="T132" s="112">
        <f>SUM(T128:T131)</f>
        <v>0</v>
      </c>
      <c r="U132" s="111"/>
      <c r="V132" s="112">
        <f>SUM(V128:V131)</f>
        <v>0</v>
      </c>
      <c r="W132" s="111"/>
      <c r="X132" s="112">
        <f>SUM(X128:X131)</f>
        <v>0</v>
      </c>
      <c r="Y132" s="111"/>
      <c r="Z132" s="112">
        <f>SUM(Z128:Z131)</f>
        <v>0</v>
      </c>
      <c r="AA132" s="111"/>
      <c r="AB132" s="112">
        <f>SUM(AB128:AB131)</f>
        <v>0</v>
      </c>
      <c r="AC132" s="93"/>
      <c r="AD132" s="112">
        <f>SUM(T132:AB132)</f>
        <v>0</v>
      </c>
      <c r="AE132" s="134">
        <f>SUM(AD128:AD131)</f>
        <v>0</v>
      </c>
    </row>
    <row r="133" spans="1:31" s="123" customFormat="1" ht="12.75" hidden="1" customHeight="1" x14ac:dyDescent="0.2">
      <c r="A133" s="38"/>
      <c r="B133" s="38"/>
      <c r="C133" s="82"/>
      <c r="D133" s="93"/>
      <c r="E133" s="93"/>
      <c r="F133" s="93"/>
      <c r="G133" s="93"/>
      <c r="H133" s="93"/>
      <c r="I133" s="93"/>
      <c r="J133" s="93"/>
      <c r="K133" s="93"/>
      <c r="L133" s="93"/>
      <c r="M133" s="109"/>
      <c r="N133" s="113"/>
    </row>
    <row r="134" spans="1:31" s="123" customFormat="1" ht="12.75" hidden="1" customHeight="1" x14ac:dyDescent="0.2">
      <c r="A134" s="38"/>
      <c r="B134" s="38"/>
      <c r="C134" s="82"/>
      <c r="D134" s="93"/>
      <c r="E134" s="93"/>
      <c r="F134" s="93"/>
      <c r="G134" s="93"/>
      <c r="H134" s="93"/>
      <c r="I134" s="93"/>
      <c r="J134" s="93"/>
      <c r="K134" s="93"/>
      <c r="L134" s="93"/>
      <c r="M134" s="109"/>
      <c r="N134" s="113"/>
    </row>
    <row r="135" spans="1:31" s="123" customFormat="1" ht="12.75" hidden="1" customHeight="1" x14ac:dyDescent="0.2">
      <c r="A135" s="87" t="s">
        <v>33</v>
      </c>
      <c r="B135" s="132"/>
      <c r="C135" s="82"/>
      <c r="D135" s="93"/>
      <c r="E135" s="93"/>
      <c r="F135" s="93"/>
      <c r="G135" s="93"/>
      <c r="H135" s="93"/>
      <c r="I135" s="93"/>
      <c r="J135" s="93"/>
      <c r="K135" s="93"/>
      <c r="L135" s="93"/>
      <c r="M135" s="109"/>
      <c r="N135" s="113"/>
      <c r="AE135" s="166"/>
    </row>
    <row r="136" spans="1:31" s="123" customFormat="1" ht="12.75" hidden="1" customHeight="1" x14ac:dyDescent="0.2">
      <c r="A136" s="82" t="s">
        <v>44</v>
      </c>
      <c r="B136" s="164" t="s">
        <v>26</v>
      </c>
      <c r="C136" s="114">
        <f>COUNTIF(C83:C89,"x*")</f>
        <v>0</v>
      </c>
      <c r="D136" s="96"/>
      <c r="E136" s="114">
        <f>COUNTIF(E83:E89,"x*")</f>
        <v>0</v>
      </c>
      <c r="F136" s="96"/>
      <c r="G136" s="114">
        <f>COUNTIF(G83:G89,"x*")</f>
        <v>0</v>
      </c>
      <c r="H136" s="96"/>
      <c r="I136" s="114">
        <f>COUNTIF(I83:I89,"x*")</f>
        <v>0</v>
      </c>
      <c r="J136" s="96"/>
      <c r="K136" s="114">
        <f>COUNTIF(K83:K89,"x*")</f>
        <v>0</v>
      </c>
      <c r="L136" s="96"/>
      <c r="M136" s="136">
        <f>SUM(C136:K136)</f>
        <v>0</v>
      </c>
      <c r="N136" s="38"/>
      <c r="T136" s="114">
        <f>COUNTIF(T83:T89,"x*")</f>
        <v>0</v>
      </c>
      <c r="U136" s="96"/>
      <c r="V136" s="114">
        <f>COUNTIF(V83:V89,"x*")</f>
        <v>0</v>
      </c>
      <c r="W136" s="96"/>
      <c r="X136" s="114">
        <f>COUNTIF(X83:X89,"x*")</f>
        <v>0</v>
      </c>
      <c r="Y136" s="96"/>
      <c r="Z136" s="114">
        <f>COUNTIF(Z83:Z89,"x*")</f>
        <v>0</v>
      </c>
      <c r="AA136" s="96"/>
      <c r="AB136" s="114">
        <f>COUNTIF(AB83:AB89,"x*")</f>
        <v>0</v>
      </c>
      <c r="AC136" s="96"/>
      <c r="AD136" s="163">
        <f>SUM(T136:AB136)</f>
        <v>0</v>
      </c>
      <c r="AE136" s="166"/>
    </row>
    <row r="137" spans="1:31" s="123" customFormat="1" ht="12.75" hidden="1" customHeight="1" x14ac:dyDescent="0.2">
      <c r="A137" s="82" t="s">
        <v>44</v>
      </c>
      <c r="B137" s="190" t="s">
        <v>27</v>
      </c>
      <c r="C137" s="114">
        <f>COUNTIF(C83:C89,"y*")</f>
        <v>0</v>
      </c>
      <c r="D137" s="96"/>
      <c r="E137" s="114">
        <f>COUNTIF(E83:E89,"y*")</f>
        <v>0</v>
      </c>
      <c r="F137" s="96"/>
      <c r="G137" s="114">
        <f>COUNTIF(G83:G89,"y*")</f>
        <v>0</v>
      </c>
      <c r="H137" s="96"/>
      <c r="I137" s="114">
        <f>COUNTIF(I83:I89,"y*")</f>
        <v>0</v>
      </c>
      <c r="J137" s="96"/>
      <c r="K137" s="114">
        <f>COUNTIF(K83:K89,"y*")</f>
        <v>0</v>
      </c>
      <c r="L137" s="96"/>
      <c r="M137" s="136">
        <f>SUM(C137:K137)</f>
        <v>0</v>
      </c>
      <c r="N137" s="38"/>
      <c r="T137" s="114">
        <f>COUNTIF(T83:T89,"y*")</f>
        <v>0</v>
      </c>
      <c r="U137" s="96"/>
      <c r="V137" s="114">
        <f>COUNTIF(V83:V89,"y*")</f>
        <v>0</v>
      </c>
      <c r="W137" s="96"/>
      <c r="X137" s="114">
        <f>COUNTIF(X83:X89,"y*")</f>
        <v>0</v>
      </c>
      <c r="Y137" s="96"/>
      <c r="Z137" s="114">
        <f>COUNTIF(Z83:Z89,"y*")</f>
        <v>0</v>
      </c>
      <c r="AA137" s="96"/>
      <c r="AB137" s="114">
        <f>COUNTIF(AB83:AB89,"y*")</f>
        <v>0</v>
      </c>
      <c r="AC137" s="96"/>
      <c r="AD137" s="163">
        <f>SUM(T137:AB137)</f>
        <v>0</v>
      </c>
      <c r="AE137" s="166"/>
    </row>
    <row r="138" spans="1:31" s="123" customFormat="1" ht="12.75" hidden="1" customHeight="1" x14ac:dyDescent="0.2">
      <c r="A138" s="82" t="s">
        <v>44</v>
      </c>
      <c r="B138" s="191" t="s">
        <v>45</v>
      </c>
      <c r="C138" s="114">
        <f>COUNTIF(C83:C89,"z*")</f>
        <v>0</v>
      </c>
      <c r="D138" s="96"/>
      <c r="E138" s="114">
        <f>COUNTIF(E83:E89,"z*")</f>
        <v>0</v>
      </c>
      <c r="F138" s="96"/>
      <c r="G138" s="114">
        <f>COUNTIF(G83:G89,"z*")</f>
        <v>0</v>
      </c>
      <c r="H138" s="96"/>
      <c r="I138" s="114">
        <f>COUNTIF(I83:I89,"z*")</f>
        <v>0</v>
      </c>
      <c r="J138" s="96"/>
      <c r="K138" s="114">
        <f>COUNTIF(K83:K89,"z*")</f>
        <v>0</v>
      </c>
      <c r="L138" s="96"/>
      <c r="M138" s="136">
        <f>SUM(C138:K138)</f>
        <v>0</v>
      </c>
      <c r="N138" s="38"/>
      <c r="T138" s="114">
        <f>COUNTIF(T83:T89,"z*")</f>
        <v>0</v>
      </c>
      <c r="U138" s="96"/>
      <c r="V138" s="114">
        <f>COUNTIF(V83:V89,"z*")</f>
        <v>0</v>
      </c>
      <c r="W138" s="96"/>
      <c r="X138" s="114">
        <f>COUNTIF(X83:X89,"z*")</f>
        <v>0</v>
      </c>
      <c r="Y138" s="96"/>
      <c r="Z138" s="114">
        <f>COUNTIF(Z83:Z89,"z*")</f>
        <v>0</v>
      </c>
      <c r="AA138" s="96"/>
      <c r="AB138" s="114">
        <f>COUNTIF(AB83:AB89,"z*")</f>
        <v>0</v>
      </c>
      <c r="AC138" s="96"/>
      <c r="AD138" s="163">
        <f>SUM(T138:AB138)</f>
        <v>0</v>
      </c>
      <c r="AE138" s="166"/>
    </row>
    <row r="139" spans="1:31" s="123" customFormat="1" ht="12.75" hidden="1" customHeight="1" x14ac:dyDescent="0.2">
      <c r="A139" s="82" t="s">
        <v>44</v>
      </c>
      <c r="B139" s="192" t="s">
        <v>84</v>
      </c>
      <c r="C139" s="114">
        <f>COUNTIF(C83:C89,"w*")</f>
        <v>0</v>
      </c>
      <c r="D139" s="96"/>
      <c r="E139" s="114">
        <f>COUNTIF(E83:E89,"w*")</f>
        <v>0</v>
      </c>
      <c r="F139" s="96"/>
      <c r="G139" s="114">
        <f>COUNTIF(G83:G89,"w*")</f>
        <v>0</v>
      </c>
      <c r="H139" s="96"/>
      <c r="I139" s="114">
        <f>COUNTIF(I83:I89,"w*")</f>
        <v>0</v>
      </c>
      <c r="J139" s="96"/>
      <c r="K139" s="114">
        <f>COUNTIF(K83:K89,"w*")</f>
        <v>0</v>
      </c>
      <c r="L139" s="96"/>
      <c r="M139" s="136">
        <f>SUM(C139:K139)</f>
        <v>0</v>
      </c>
      <c r="N139" s="38"/>
      <c r="T139" s="114">
        <f>COUNTIF(T83:T89,"w*")</f>
        <v>0</v>
      </c>
      <c r="U139" s="96"/>
      <c r="V139" s="114">
        <f>COUNTIF(V83:V89,"w*")</f>
        <v>0</v>
      </c>
      <c r="W139" s="96"/>
      <c r="X139" s="114">
        <f>COUNTIF(X83:X89,"w*")</f>
        <v>0</v>
      </c>
      <c r="Y139" s="96"/>
      <c r="Z139" s="114">
        <f>COUNTIF(Z83:Z89,"w*")</f>
        <v>0</v>
      </c>
      <c r="AA139" s="96"/>
      <c r="AB139" s="114">
        <f>COUNTIF(AB83:AB89,"w*")</f>
        <v>0</v>
      </c>
      <c r="AC139" s="96"/>
      <c r="AD139" s="163">
        <f>SUM(T139:AB139)</f>
        <v>0</v>
      </c>
      <c r="AE139" s="166"/>
    </row>
    <row r="140" spans="1:31" s="123" customFormat="1" ht="12.75" hidden="1" customHeight="1" x14ac:dyDescent="0.2">
      <c r="A140" s="86"/>
      <c r="B140" s="86" t="s">
        <v>47</v>
      </c>
      <c r="C140" s="135">
        <f>COUNTIF(C136:C139,"&gt;0")</f>
        <v>0</v>
      </c>
      <c r="D140" s="115"/>
      <c r="E140" s="135">
        <f>COUNTIF(E136:E139,"&gt;0")</f>
        <v>0</v>
      </c>
      <c r="F140" s="115"/>
      <c r="G140" s="135">
        <f>COUNTIF(G136:G139,"&gt;0")</f>
        <v>0</v>
      </c>
      <c r="H140" s="115"/>
      <c r="I140" s="135">
        <f>COUNTIF(I136:I139,"&gt;0")</f>
        <v>0</v>
      </c>
      <c r="J140" s="115"/>
      <c r="K140" s="135">
        <f>COUNTIF(K136:K139,"&gt;0")</f>
        <v>0</v>
      </c>
      <c r="L140" s="116"/>
      <c r="M140" s="135">
        <f>SUM(M136:M139)</f>
        <v>0</v>
      </c>
      <c r="N140" s="134">
        <f>SUM(M136:M139)</f>
        <v>0</v>
      </c>
      <c r="T140" s="135">
        <f>COUNTIF(T136:T139,"&gt;0")</f>
        <v>0</v>
      </c>
      <c r="U140" s="160"/>
      <c r="V140" s="135">
        <f t="shared" ref="V140:AB140" si="51">COUNTIF(V136:V139,"&gt;0")</f>
        <v>0</v>
      </c>
      <c r="W140" s="160"/>
      <c r="X140" s="135">
        <f t="shared" si="51"/>
        <v>0</v>
      </c>
      <c r="Y140" s="160"/>
      <c r="Z140" s="135">
        <f t="shared" si="51"/>
        <v>0</v>
      </c>
      <c r="AA140" s="160"/>
      <c r="AB140" s="135">
        <f t="shared" si="51"/>
        <v>0</v>
      </c>
      <c r="AC140" s="116"/>
      <c r="AD140" s="135">
        <f>SUM(AD136:AD139)</f>
        <v>0</v>
      </c>
      <c r="AE140" s="134">
        <f>SUM(AD136:AD139)</f>
        <v>0</v>
      </c>
    </row>
    <row r="141" spans="1:31" s="123" customFormat="1" ht="12.75" hidden="1" customHeight="1" x14ac:dyDescent="0.2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</row>
    <row r="142" spans="1:31" s="123" customFormat="1" ht="12.75" hidden="1" customHeight="1" x14ac:dyDescent="0.2">
      <c r="A142" s="38"/>
      <c r="B142" s="38"/>
      <c r="C142" s="117"/>
      <c r="D142" s="111"/>
      <c r="E142" s="117"/>
      <c r="F142" s="111"/>
      <c r="G142" s="117"/>
      <c r="H142" s="111"/>
      <c r="I142" s="117"/>
      <c r="J142" s="111"/>
      <c r="K142" s="117"/>
      <c r="L142" s="111"/>
      <c r="M142" s="118"/>
      <c r="N142" s="38"/>
    </row>
    <row r="143" spans="1:31" s="123" customFormat="1" ht="12.75" hidden="1" customHeight="1" x14ac:dyDescent="0.2">
      <c r="A143" s="38"/>
      <c r="B143" s="38"/>
      <c r="C143" s="117"/>
      <c r="D143" s="111"/>
      <c r="E143" s="117"/>
      <c r="F143" s="111"/>
      <c r="G143" s="117"/>
      <c r="H143" s="111"/>
      <c r="I143" s="117"/>
      <c r="J143" s="111"/>
      <c r="K143" s="117"/>
      <c r="L143" s="111"/>
      <c r="M143" s="118"/>
      <c r="N143" s="38"/>
    </row>
    <row r="144" spans="1:31" s="123" customFormat="1" ht="12.75" hidden="1" customHeight="1" x14ac:dyDescent="0.2">
      <c r="A144" s="193" t="s">
        <v>87</v>
      </c>
      <c r="B144" s="133"/>
      <c r="C144" s="119">
        <f>COUNTIF(C82:C89,"e")</f>
        <v>0</v>
      </c>
      <c r="D144" s="105"/>
      <c r="E144" s="119">
        <f>COUNTIF(E82:E89,"e")</f>
        <v>0</v>
      </c>
      <c r="F144" s="105"/>
      <c r="G144" s="119">
        <f>COUNTIF(G82:G89,"e")</f>
        <v>0</v>
      </c>
      <c r="H144" s="105"/>
      <c r="I144" s="119">
        <f>COUNTIF(I82:I89,"e")</f>
        <v>0</v>
      </c>
      <c r="J144" s="105"/>
      <c r="K144" s="119">
        <f>COUNTIF(K82:K89,"e")</f>
        <v>0</v>
      </c>
      <c r="L144" s="105"/>
      <c r="M144" s="194">
        <f>SUM(C144:K144)</f>
        <v>0</v>
      </c>
      <c r="N144" s="38"/>
      <c r="T144" s="119">
        <f>COUNTIF(T82:T89,"e")</f>
        <v>0</v>
      </c>
      <c r="U144" s="105"/>
      <c r="V144" s="119">
        <f>COUNTIF(V82:V89,"e")</f>
        <v>0</v>
      </c>
      <c r="W144" s="105"/>
      <c r="X144" s="119">
        <f>COUNTIF(X82:X89,"e")</f>
        <v>0</v>
      </c>
      <c r="Y144" s="105"/>
      <c r="Z144" s="119">
        <f>COUNTIF(Z82:Z89,"e")</f>
        <v>0</v>
      </c>
      <c r="AA144" s="105"/>
      <c r="AB144" s="119">
        <f>COUNTIF(AB82:AB89,"e")</f>
        <v>0</v>
      </c>
      <c r="AC144" s="105"/>
      <c r="AD144" s="120">
        <f>SUM(T144:AB144)</f>
        <v>0</v>
      </c>
    </row>
    <row r="145" spans="1:27" s="123" customFormat="1" ht="12.75" hidden="1" customHeight="1" x14ac:dyDescent="0.2">
      <c r="C145" s="38"/>
      <c r="D145" s="106"/>
      <c r="E145" s="38"/>
      <c r="F145" s="121"/>
      <c r="G145" s="38"/>
      <c r="H145" s="106"/>
      <c r="I145" s="38"/>
      <c r="J145" s="106"/>
      <c r="K145" s="38"/>
      <c r="L145" s="122"/>
      <c r="M145" s="38"/>
      <c r="N145" s="38"/>
    </row>
    <row r="146" spans="1:27" s="123" customFormat="1" ht="12.75" hidden="1" customHeight="1" x14ac:dyDescent="0.2">
      <c r="C146" s="82"/>
      <c r="D146" s="82"/>
      <c r="E146" s="82"/>
      <c r="F146" s="82"/>
      <c r="G146" s="38"/>
      <c r="H146" s="38"/>
      <c r="I146" s="82"/>
      <c r="J146" s="82"/>
      <c r="K146" s="82"/>
      <c r="L146" s="82"/>
      <c r="M146" s="38"/>
      <c r="N146" s="38"/>
    </row>
    <row r="147" spans="1:27" s="123" customFormat="1" ht="12.75" hidden="1" customHeight="1" x14ac:dyDescent="0.2">
      <c r="C147" s="82"/>
      <c r="D147" s="82"/>
      <c r="E147" s="82"/>
      <c r="F147" s="82"/>
      <c r="I147" s="82"/>
      <c r="J147" s="82"/>
      <c r="K147" s="82"/>
      <c r="L147" s="82"/>
    </row>
    <row r="148" spans="1:27" s="123" customFormat="1" ht="12.75" hidden="1" customHeight="1" x14ac:dyDescent="0.2">
      <c r="A148" s="123" t="s">
        <v>48</v>
      </c>
      <c r="C148" s="141">
        <f>IF(C83&gt;"w",1,IF(C83="e",1,IF(C83="",1,0)))</f>
        <v>1</v>
      </c>
      <c r="D148" s="142">
        <f>IF(T83&gt;"w",1,IF(T83="e",1,IF(T83="",1,0)))</f>
        <v>1</v>
      </c>
      <c r="E148" s="141">
        <f>IF(E83&gt;"w",1,IF(E83="e",1,IF(E83="",1,0)))</f>
        <v>1</v>
      </c>
      <c r="F148" s="142">
        <f>IF(V83&gt;"w",1,IF(V83="e",1,IF(V83="",1,0)))</f>
        <v>1</v>
      </c>
      <c r="G148" s="141">
        <f>IF(G83&gt;"w",1,IF(G83="e",1,IF(G83="",1,0)))</f>
        <v>1</v>
      </c>
      <c r="H148" s="142">
        <f>IF(X83&gt;"w",1,IF(X83="e",1,IF(X83="",1,0)))</f>
        <v>1</v>
      </c>
      <c r="I148" s="141">
        <f>IF(I83&gt;"w",1,IF(I83="e",1,IF(I83="",1,0)))</f>
        <v>1</v>
      </c>
      <c r="J148" s="142">
        <f>IF(Z83&gt;"w",1,IF(Z83="e",1,IF(Z83="",1,0)))</f>
        <v>1</v>
      </c>
      <c r="K148" s="141">
        <f>IF(K83&gt;"w",1,IF(K83="e",1,IF(K83="",1,0)))</f>
        <v>1</v>
      </c>
      <c r="L148" s="142">
        <f>IF(AB83&gt;"w",1,IF(AB83="e",1,IF(AB83="",1,0)))</f>
        <v>1</v>
      </c>
      <c r="N148" s="123" t="s">
        <v>72</v>
      </c>
      <c r="S148" s="82">
        <f>MIN(C148:D148)</f>
        <v>1</v>
      </c>
      <c r="T148" s="82"/>
      <c r="U148" s="82">
        <f t="shared" ref="U148:U154" si="52">MIN(E148:F148)</f>
        <v>1</v>
      </c>
      <c r="V148" s="82"/>
      <c r="W148" s="82">
        <f t="shared" ref="W148:W154" si="53">MIN(G148:H148)</f>
        <v>1</v>
      </c>
      <c r="Y148" s="82">
        <f t="shared" ref="Y148:Y154" si="54">MIN(I148:J148)</f>
        <v>1</v>
      </c>
      <c r="Z148" s="82"/>
      <c r="AA148" s="82">
        <f t="shared" ref="AA148:AA154" si="55">MIN(K148:L148)</f>
        <v>1</v>
      </c>
    </row>
    <row r="149" spans="1:27" s="123" customFormat="1" ht="12.75" hidden="1" customHeight="1" x14ac:dyDescent="0.2">
      <c r="A149" s="123" t="s">
        <v>49</v>
      </c>
      <c r="C149" s="141">
        <f t="shared" ref="C149:C154" si="56">IF(C84&gt;"w",1,IF(C84="e",1,IF(C84="",1,0)))</f>
        <v>1</v>
      </c>
      <c r="D149" s="142">
        <f t="shared" ref="D149:D154" si="57">IF(T84&gt;"w",1,IF(T84="e",1,IF(T84="",1,0)))</f>
        <v>1</v>
      </c>
      <c r="E149" s="141">
        <f t="shared" ref="E149:E153" si="58">IF(E84&gt;"w",1,IF(E84="e",1,IF(E84="",1,0)))</f>
        <v>1</v>
      </c>
      <c r="F149" s="142">
        <f t="shared" ref="F149:F154" si="59">IF(V84&gt;"w",1,IF(V84="e",1,IF(V84="",1,0)))</f>
        <v>1</v>
      </c>
      <c r="G149" s="141">
        <f t="shared" ref="G149:G154" si="60">IF(G84&gt;"w",1,IF(G84="e",1,IF(G84="",1,0)))</f>
        <v>1</v>
      </c>
      <c r="H149" s="142">
        <f t="shared" ref="H149:H154" si="61">IF(X84&gt;"w",1,IF(X84="e",1,IF(X84="",1,0)))</f>
        <v>1</v>
      </c>
      <c r="I149" s="141">
        <f t="shared" ref="I149:I154" si="62">IF(I84&gt;"w",1,IF(I84="e",1,IF(I84="",1,0)))</f>
        <v>1</v>
      </c>
      <c r="J149" s="142">
        <f t="shared" ref="J149:J154" si="63">IF(Z84&gt;"w",1,IF(Z84="e",1,IF(Z84="",1,0)))</f>
        <v>1</v>
      </c>
      <c r="K149" s="141">
        <f t="shared" ref="K149:K154" si="64">IF(K84&gt;"w",1,IF(K84="e",1,IF(K84="",1,0)))</f>
        <v>1</v>
      </c>
      <c r="L149" s="142">
        <f t="shared" ref="L149:L154" si="65">IF(AB84&gt;"w",1,IF(AB84="e",1,IF(AB84="",1,0)))</f>
        <v>1</v>
      </c>
      <c r="S149" s="82">
        <f t="shared" ref="S149:S154" si="66">MIN(C149:D149)</f>
        <v>1</v>
      </c>
      <c r="T149" s="82"/>
      <c r="U149" s="82">
        <f t="shared" si="52"/>
        <v>1</v>
      </c>
      <c r="V149" s="82"/>
      <c r="W149" s="82">
        <f t="shared" si="53"/>
        <v>1</v>
      </c>
      <c r="Y149" s="82">
        <f t="shared" si="54"/>
        <v>1</v>
      </c>
      <c r="Z149" s="82"/>
      <c r="AA149" s="82">
        <f t="shared" si="55"/>
        <v>1</v>
      </c>
    </row>
    <row r="150" spans="1:27" s="123" customFormat="1" ht="12.75" hidden="1" customHeight="1" x14ac:dyDescent="0.2">
      <c r="A150" s="123" t="s">
        <v>71</v>
      </c>
      <c r="C150" s="141">
        <f t="shared" si="56"/>
        <v>1</v>
      </c>
      <c r="D150" s="142">
        <f t="shared" si="57"/>
        <v>1</v>
      </c>
      <c r="E150" s="141">
        <f t="shared" si="58"/>
        <v>1</v>
      </c>
      <c r="F150" s="142">
        <f t="shared" si="59"/>
        <v>1</v>
      </c>
      <c r="G150" s="141">
        <f t="shared" si="60"/>
        <v>1</v>
      </c>
      <c r="H150" s="142">
        <f t="shared" si="61"/>
        <v>1</v>
      </c>
      <c r="I150" s="141">
        <f t="shared" si="62"/>
        <v>1</v>
      </c>
      <c r="J150" s="142">
        <f t="shared" si="63"/>
        <v>1</v>
      </c>
      <c r="K150" s="141">
        <f t="shared" si="64"/>
        <v>1</v>
      </c>
      <c r="L150" s="142">
        <f t="shared" si="65"/>
        <v>1</v>
      </c>
      <c r="N150" s="123" t="s">
        <v>69</v>
      </c>
      <c r="S150" s="82">
        <f t="shared" si="66"/>
        <v>1</v>
      </c>
      <c r="T150" s="82"/>
      <c r="U150" s="82">
        <f t="shared" si="52"/>
        <v>1</v>
      </c>
      <c r="V150" s="82"/>
      <c r="W150" s="82">
        <f t="shared" si="53"/>
        <v>1</v>
      </c>
      <c r="Y150" s="82">
        <f t="shared" si="54"/>
        <v>1</v>
      </c>
      <c r="Z150" s="82"/>
      <c r="AA150" s="82">
        <f t="shared" si="55"/>
        <v>1</v>
      </c>
    </row>
    <row r="151" spans="1:27" s="123" customFormat="1" ht="12.75" hidden="1" customHeight="1" x14ac:dyDescent="0.2">
      <c r="C151" s="141">
        <f t="shared" si="56"/>
        <v>1</v>
      </c>
      <c r="D151" s="142">
        <f t="shared" si="57"/>
        <v>1</v>
      </c>
      <c r="E151" s="141">
        <f t="shared" si="58"/>
        <v>1</v>
      </c>
      <c r="F151" s="142">
        <f t="shared" si="59"/>
        <v>1</v>
      </c>
      <c r="G151" s="141">
        <f t="shared" si="60"/>
        <v>1</v>
      </c>
      <c r="H151" s="142">
        <f t="shared" si="61"/>
        <v>1</v>
      </c>
      <c r="I151" s="141">
        <f t="shared" si="62"/>
        <v>1</v>
      </c>
      <c r="J151" s="142">
        <f t="shared" si="63"/>
        <v>1</v>
      </c>
      <c r="K151" s="141">
        <f t="shared" si="64"/>
        <v>1</v>
      </c>
      <c r="L151" s="142">
        <f t="shared" si="65"/>
        <v>1</v>
      </c>
      <c r="N151" s="123" t="s">
        <v>70</v>
      </c>
      <c r="S151" s="82">
        <f t="shared" si="66"/>
        <v>1</v>
      </c>
      <c r="T151" s="82"/>
      <c r="U151" s="82">
        <f t="shared" si="52"/>
        <v>1</v>
      </c>
      <c r="V151" s="82"/>
      <c r="W151" s="82">
        <f t="shared" si="53"/>
        <v>1</v>
      </c>
      <c r="Y151" s="82">
        <f t="shared" si="54"/>
        <v>1</v>
      </c>
      <c r="Z151" s="82"/>
      <c r="AA151" s="82">
        <f t="shared" si="55"/>
        <v>1</v>
      </c>
    </row>
    <row r="152" spans="1:27" s="123" customFormat="1" ht="12.75" hidden="1" customHeight="1" x14ac:dyDescent="0.2">
      <c r="C152" s="141">
        <f t="shared" si="56"/>
        <v>1</v>
      </c>
      <c r="D152" s="142">
        <f t="shared" si="57"/>
        <v>1</v>
      </c>
      <c r="E152" s="141">
        <f t="shared" si="58"/>
        <v>1</v>
      </c>
      <c r="F152" s="142">
        <f t="shared" si="59"/>
        <v>1</v>
      </c>
      <c r="G152" s="141">
        <f t="shared" si="60"/>
        <v>1</v>
      </c>
      <c r="H152" s="142">
        <f t="shared" si="61"/>
        <v>1</v>
      </c>
      <c r="I152" s="141">
        <f t="shared" si="62"/>
        <v>1</v>
      </c>
      <c r="J152" s="142">
        <f t="shared" si="63"/>
        <v>1</v>
      </c>
      <c r="K152" s="141">
        <f t="shared" si="64"/>
        <v>1</v>
      </c>
      <c r="L152" s="142">
        <f t="shared" si="65"/>
        <v>1</v>
      </c>
      <c r="N152" s="123" t="s">
        <v>68</v>
      </c>
      <c r="S152" s="82">
        <f t="shared" si="66"/>
        <v>1</v>
      </c>
      <c r="T152" s="82"/>
      <c r="U152" s="82">
        <f t="shared" si="52"/>
        <v>1</v>
      </c>
      <c r="V152" s="82"/>
      <c r="W152" s="82">
        <f t="shared" si="53"/>
        <v>1</v>
      </c>
      <c r="Y152" s="82">
        <f t="shared" si="54"/>
        <v>1</v>
      </c>
      <c r="Z152" s="82"/>
      <c r="AA152" s="82">
        <f t="shared" si="55"/>
        <v>1</v>
      </c>
    </row>
    <row r="153" spans="1:27" s="123" customFormat="1" ht="12.75" hidden="1" customHeight="1" x14ac:dyDescent="0.2">
      <c r="C153" s="141">
        <f t="shared" si="56"/>
        <v>1</v>
      </c>
      <c r="D153" s="142">
        <f t="shared" si="57"/>
        <v>1</v>
      </c>
      <c r="E153" s="141">
        <f t="shared" si="58"/>
        <v>1</v>
      </c>
      <c r="F153" s="142">
        <f t="shared" si="59"/>
        <v>1</v>
      </c>
      <c r="G153" s="141">
        <f t="shared" si="60"/>
        <v>1</v>
      </c>
      <c r="H153" s="142">
        <f t="shared" si="61"/>
        <v>1</v>
      </c>
      <c r="I153" s="141">
        <f t="shared" si="62"/>
        <v>1</v>
      </c>
      <c r="J153" s="142">
        <f t="shared" si="63"/>
        <v>1</v>
      </c>
      <c r="K153" s="141">
        <f t="shared" si="64"/>
        <v>1</v>
      </c>
      <c r="L153" s="142">
        <f t="shared" si="65"/>
        <v>1</v>
      </c>
      <c r="N153" s="123" t="s">
        <v>73</v>
      </c>
      <c r="S153" s="82">
        <f t="shared" si="66"/>
        <v>1</v>
      </c>
      <c r="T153" s="82"/>
      <c r="U153" s="82">
        <f t="shared" si="52"/>
        <v>1</v>
      </c>
      <c r="V153" s="82"/>
      <c r="W153" s="82">
        <f t="shared" si="53"/>
        <v>1</v>
      </c>
      <c r="Y153" s="82">
        <f t="shared" si="54"/>
        <v>1</v>
      </c>
      <c r="Z153" s="82"/>
      <c r="AA153" s="82">
        <f t="shared" si="55"/>
        <v>1</v>
      </c>
    </row>
    <row r="154" spans="1:27" s="123" customFormat="1" ht="12.75" hidden="1" customHeight="1" x14ac:dyDescent="0.2">
      <c r="C154" s="211">
        <f t="shared" si="56"/>
        <v>1</v>
      </c>
      <c r="D154" s="212">
        <f t="shared" si="57"/>
        <v>1</v>
      </c>
      <c r="E154" s="119">
        <f>IF(E89&gt;"w",1,IF(E89="e",1,IF(E89="",1,0)))</f>
        <v>1</v>
      </c>
      <c r="F154" s="212">
        <f t="shared" si="59"/>
        <v>1</v>
      </c>
      <c r="G154" s="211">
        <f t="shared" si="60"/>
        <v>1</v>
      </c>
      <c r="H154" s="212">
        <f t="shared" si="61"/>
        <v>1</v>
      </c>
      <c r="I154" s="211">
        <f t="shared" si="62"/>
        <v>1</v>
      </c>
      <c r="J154" s="212">
        <f t="shared" si="63"/>
        <v>1</v>
      </c>
      <c r="K154" s="211">
        <f t="shared" si="64"/>
        <v>1</v>
      </c>
      <c r="L154" s="212">
        <f t="shared" si="65"/>
        <v>1</v>
      </c>
      <c r="S154" s="82">
        <f t="shared" si="66"/>
        <v>1</v>
      </c>
      <c r="T154" s="82"/>
      <c r="U154" s="82">
        <f t="shared" si="52"/>
        <v>1</v>
      </c>
      <c r="V154" s="82"/>
      <c r="W154" s="82">
        <f t="shared" si="53"/>
        <v>1</v>
      </c>
      <c r="Y154" s="82">
        <f t="shared" si="54"/>
        <v>1</v>
      </c>
      <c r="Z154" s="82"/>
      <c r="AA154" s="82">
        <f t="shared" si="55"/>
        <v>1</v>
      </c>
    </row>
    <row r="155" spans="1:27" s="123" customFormat="1" ht="12.75" hidden="1" customHeight="1" x14ac:dyDescent="0.2">
      <c r="C155" s="82"/>
      <c r="D155" s="82"/>
      <c r="E155" s="82"/>
      <c r="F155" s="82"/>
      <c r="I155" s="82"/>
      <c r="J155" s="82"/>
      <c r="K155" s="82"/>
      <c r="L155" s="82"/>
      <c r="S155" s="82"/>
      <c r="T155" s="82"/>
      <c r="U155" s="82"/>
      <c r="V155" s="82"/>
      <c r="W155" s="82"/>
      <c r="Y155" s="82"/>
      <c r="Z155" s="82"/>
      <c r="AA155" s="82"/>
    </row>
    <row r="156" spans="1:27" s="123" customFormat="1" ht="12.75" hidden="1" customHeight="1" x14ac:dyDescent="0.2">
      <c r="C156" s="82"/>
      <c r="D156" s="82"/>
      <c r="E156" s="82"/>
      <c r="F156" s="82"/>
      <c r="I156" s="82"/>
      <c r="J156" s="82"/>
      <c r="K156" s="82"/>
      <c r="L156" s="82"/>
      <c r="S156" s="143">
        <f>COUNTIF(S148:S154,0)</f>
        <v>0</v>
      </c>
      <c r="T156" s="82"/>
      <c r="U156" s="143">
        <f>COUNTIF(U148:U154,0)</f>
        <v>0</v>
      </c>
      <c r="V156" s="82"/>
      <c r="W156" s="143">
        <f>COUNTIF(W148:W154,0)</f>
        <v>0</v>
      </c>
      <c r="Y156" s="143">
        <f>COUNTIF(Y148:Y154,0)</f>
        <v>0</v>
      </c>
      <c r="Z156" s="82"/>
      <c r="AA156" s="143">
        <f>COUNTIF(AA148:AA154,0)</f>
        <v>0</v>
      </c>
    </row>
    <row r="157" spans="1:27" s="123" customFormat="1" ht="11.25" hidden="1" x14ac:dyDescent="0.2">
      <c r="C157" s="82"/>
      <c r="D157" s="82"/>
      <c r="E157" s="82"/>
      <c r="F157" s="82"/>
      <c r="I157" s="82"/>
      <c r="J157" s="82"/>
      <c r="K157" s="82"/>
      <c r="L157" s="82"/>
    </row>
    <row r="158" spans="1:27" hidden="1" x14ac:dyDescent="0.2">
      <c r="A158" s="195" t="s">
        <v>26</v>
      </c>
      <c r="B158" s="123"/>
      <c r="C158" s="167">
        <f>IF(C83="x",0,IF(C83="xa",0,IF(C83="xb",0,IF(C83="xc",0,IF(C83="xd",0,1)))))</f>
        <v>1</v>
      </c>
      <c r="D158" s="167">
        <f>IF(T83="x",0,IF(T83="xa",0,IF(T83="xb",0,IF(T83="xc",0,IF(T83="xd",0,1)))))</f>
        <v>1</v>
      </c>
      <c r="E158" s="167">
        <f t="shared" ref="E158:K158" si="67">IF(E83="x",0,IF(E83="xa",0,IF(E83="xb",0,IF(E83="xc",0,IF(E83="xd",0,1)))))</f>
        <v>1</v>
      </c>
      <c r="F158" s="167">
        <f>IF(V83="x",0,IF(V83="xa",0,IF(V83="xb",0,IF(V83="xc",0,IF(V83="xd",0,1)))))</f>
        <v>1</v>
      </c>
      <c r="G158" s="167">
        <f t="shared" si="67"/>
        <v>1</v>
      </c>
      <c r="H158" s="167">
        <f>IF(X83="x",0,IF(X83="xa",0,IF(X83="xb",0,IF(X83="xc",0,IF(X83="xd",0,1)))))</f>
        <v>1</v>
      </c>
      <c r="I158" s="167">
        <f t="shared" si="67"/>
        <v>1</v>
      </c>
      <c r="J158" s="167">
        <f>IF(Z83="x",0,IF(Z83="xa",0,IF(Z83="xb",0,IF(Z83="xc",0,IF(Z83="xd",0,1)))))</f>
        <v>1</v>
      </c>
      <c r="K158" s="167">
        <f t="shared" si="67"/>
        <v>1</v>
      </c>
      <c r="L158" s="208">
        <f>IF(AB83="x",0,IF(AB83="xa",0,IF(AB83="xb",0,IF(AB83="xc",0,IF(AB83="xd",0,1)))))</f>
        <v>1</v>
      </c>
      <c r="M158" s="123"/>
      <c r="N158" s="123" t="s">
        <v>72</v>
      </c>
      <c r="O158" s="123"/>
      <c r="P158" s="123"/>
      <c r="Q158" s="123"/>
      <c r="R158" s="123"/>
      <c r="S158" s="82">
        <f>MIN(C158:D158)</f>
        <v>1</v>
      </c>
      <c r="T158" s="82"/>
      <c r="U158" s="82">
        <f t="shared" ref="U158:U164" si="68">MIN(E158:F158)</f>
        <v>1</v>
      </c>
      <c r="V158" s="82"/>
      <c r="W158" s="82">
        <f t="shared" ref="W158:W164" si="69">MIN(G158:H158)</f>
        <v>1</v>
      </c>
      <c r="X158" s="123"/>
      <c r="Y158" s="82">
        <f t="shared" ref="Y158:Y164" si="70">MIN(I158:J158)</f>
        <v>1</v>
      </c>
      <c r="Z158" s="82"/>
      <c r="AA158" s="82">
        <f t="shared" ref="AA158:AA164" si="71">MIN(K158:L158)</f>
        <v>1</v>
      </c>
    </row>
    <row r="159" spans="1:27" hidden="1" x14ac:dyDescent="0.2">
      <c r="A159" s="123" t="s">
        <v>49</v>
      </c>
      <c r="B159" s="123"/>
      <c r="C159" s="167">
        <f t="shared" ref="C159:K164" si="72">IF(C84="x",0,IF(C84="xa",0,IF(C84="xb",0,IF(C84="xc",0,IF(C84="xd",0,1)))))</f>
        <v>1</v>
      </c>
      <c r="D159" s="167">
        <f t="shared" ref="D159:D164" si="73">IF(T84="x",0,IF(T84="xa",0,IF(T84="xb",0,IF(T84="xc",0,IF(T84="xd",0,1)))))</f>
        <v>1</v>
      </c>
      <c r="E159" s="167">
        <f t="shared" si="72"/>
        <v>1</v>
      </c>
      <c r="F159" s="167">
        <f t="shared" ref="F159:F164" si="74">IF(V84="x",0,IF(V84="xa",0,IF(V84="xb",0,IF(V84="xc",0,IF(V84="xd",0,1)))))</f>
        <v>1</v>
      </c>
      <c r="G159" s="167">
        <f t="shared" si="72"/>
        <v>1</v>
      </c>
      <c r="H159" s="167">
        <f t="shared" ref="H159:H164" si="75">IF(X84="x",0,IF(X84="xa",0,IF(X84="xb",0,IF(X84="xc",0,IF(X84="xd",0,1)))))</f>
        <v>1</v>
      </c>
      <c r="I159" s="167">
        <f t="shared" si="72"/>
        <v>1</v>
      </c>
      <c r="J159" s="167">
        <f t="shared" ref="J159:J163" si="76">IF(Z84="x",0,IF(Z84="xa",0,IF(Z84="xb",0,IF(Z84="xc",0,IF(Z84="xd",0,1)))))</f>
        <v>1</v>
      </c>
      <c r="K159" s="167">
        <f t="shared" si="72"/>
        <v>1</v>
      </c>
      <c r="L159" s="208">
        <f t="shared" ref="L159:L164" si="77">IF(AB84="x",0,IF(AB84="xa",0,IF(AB84="xb",0,IF(AB84="xc",0,IF(AB84="xd",0,1)))))</f>
        <v>1</v>
      </c>
      <c r="M159" s="123"/>
      <c r="N159" s="123"/>
      <c r="O159" s="123"/>
      <c r="P159" s="123"/>
      <c r="Q159" s="123"/>
      <c r="R159" s="123"/>
      <c r="S159" s="82">
        <f>MIN(C159:D159)</f>
        <v>1</v>
      </c>
      <c r="T159" s="82"/>
      <c r="U159" s="82">
        <f t="shared" si="68"/>
        <v>1</v>
      </c>
      <c r="V159" s="82"/>
      <c r="W159" s="82">
        <f t="shared" si="69"/>
        <v>1</v>
      </c>
      <c r="X159" s="123"/>
      <c r="Y159" s="82">
        <f t="shared" si="70"/>
        <v>1</v>
      </c>
      <c r="Z159" s="82"/>
      <c r="AA159" s="82">
        <f t="shared" si="71"/>
        <v>1</v>
      </c>
    </row>
    <row r="160" spans="1:27" hidden="1" x14ac:dyDescent="0.2">
      <c r="A160" s="123" t="s">
        <v>71</v>
      </c>
      <c r="B160" s="123"/>
      <c r="C160" s="167">
        <f t="shared" si="72"/>
        <v>1</v>
      </c>
      <c r="D160" s="167">
        <f t="shared" si="73"/>
        <v>1</v>
      </c>
      <c r="E160" s="167">
        <f t="shared" si="72"/>
        <v>1</v>
      </c>
      <c r="F160" s="167">
        <f t="shared" si="74"/>
        <v>1</v>
      </c>
      <c r="G160" s="167">
        <f t="shared" si="72"/>
        <v>1</v>
      </c>
      <c r="H160" s="167">
        <f t="shared" si="75"/>
        <v>1</v>
      </c>
      <c r="I160" s="167">
        <f t="shared" si="72"/>
        <v>1</v>
      </c>
      <c r="J160" s="167">
        <f t="shared" si="76"/>
        <v>1</v>
      </c>
      <c r="K160" s="167">
        <f t="shared" si="72"/>
        <v>1</v>
      </c>
      <c r="L160" s="208">
        <f t="shared" si="77"/>
        <v>1</v>
      </c>
      <c r="M160" s="123"/>
      <c r="N160" s="123" t="s">
        <v>69</v>
      </c>
      <c r="O160" s="123"/>
      <c r="P160" s="123"/>
      <c r="Q160" s="123"/>
      <c r="R160" s="123"/>
      <c r="S160" s="82">
        <f t="shared" ref="S160:S164" si="78">MIN(C160:D160)</f>
        <v>1</v>
      </c>
      <c r="T160" s="82"/>
      <c r="U160" s="82">
        <f t="shared" si="68"/>
        <v>1</v>
      </c>
      <c r="V160" s="82"/>
      <c r="W160" s="82">
        <f t="shared" si="69"/>
        <v>1</v>
      </c>
      <c r="X160" s="123"/>
      <c r="Y160" s="82">
        <f t="shared" si="70"/>
        <v>1</v>
      </c>
      <c r="Z160" s="82"/>
      <c r="AA160" s="82">
        <f t="shared" si="71"/>
        <v>1</v>
      </c>
    </row>
    <row r="161" spans="1:29" hidden="1" x14ac:dyDescent="0.2">
      <c r="A161" s="123"/>
      <c r="B161" s="123"/>
      <c r="C161" s="167">
        <f t="shared" si="72"/>
        <v>1</v>
      </c>
      <c r="D161" s="167">
        <f t="shared" si="73"/>
        <v>1</v>
      </c>
      <c r="E161" s="167">
        <f t="shared" si="72"/>
        <v>1</v>
      </c>
      <c r="F161" s="167">
        <f t="shared" si="74"/>
        <v>1</v>
      </c>
      <c r="G161" s="167">
        <f t="shared" si="72"/>
        <v>1</v>
      </c>
      <c r="H161" s="167">
        <f t="shared" si="75"/>
        <v>1</v>
      </c>
      <c r="I161" s="167">
        <f t="shared" si="72"/>
        <v>1</v>
      </c>
      <c r="J161" s="167">
        <f t="shared" si="76"/>
        <v>1</v>
      </c>
      <c r="K161" s="167">
        <f t="shared" si="72"/>
        <v>1</v>
      </c>
      <c r="L161" s="208">
        <f t="shared" si="77"/>
        <v>1</v>
      </c>
      <c r="M161" s="123"/>
      <c r="N161" s="123" t="s">
        <v>70</v>
      </c>
      <c r="O161" s="123"/>
      <c r="P161" s="123"/>
      <c r="Q161" s="123"/>
      <c r="R161" s="123"/>
      <c r="S161" s="82">
        <f t="shared" si="78"/>
        <v>1</v>
      </c>
      <c r="T161" s="82"/>
      <c r="U161" s="82">
        <f t="shared" si="68"/>
        <v>1</v>
      </c>
      <c r="V161" s="82"/>
      <c r="W161" s="82">
        <f t="shared" si="69"/>
        <v>1</v>
      </c>
      <c r="X161" s="123"/>
      <c r="Y161" s="82">
        <f t="shared" si="70"/>
        <v>1</v>
      </c>
      <c r="Z161" s="82"/>
      <c r="AA161" s="82">
        <f t="shared" si="71"/>
        <v>1</v>
      </c>
    </row>
    <row r="162" spans="1:29" hidden="1" x14ac:dyDescent="0.2">
      <c r="A162" s="123"/>
      <c r="B162" s="123"/>
      <c r="C162" s="167">
        <f t="shared" si="72"/>
        <v>1</v>
      </c>
      <c r="D162" s="167">
        <f t="shared" si="73"/>
        <v>1</v>
      </c>
      <c r="E162" s="167">
        <f t="shared" si="72"/>
        <v>1</v>
      </c>
      <c r="F162" s="167">
        <f t="shared" si="74"/>
        <v>1</v>
      </c>
      <c r="G162" s="167">
        <f t="shared" si="72"/>
        <v>1</v>
      </c>
      <c r="H162" s="167">
        <f t="shared" si="75"/>
        <v>1</v>
      </c>
      <c r="I162" s="167">
        <f t="shared" si="72"/>
        <v>1</v>
      </c>
      <c r="J162" s="167">
        <f t="shared" si="76"/>
        <v>1</v>
      </c>
      <c r="K162" s="167">
        <f t="shared" si="72"/>
        <v>1</v>
      </c>
      <c r="L162" s="208">
        <f t="shared" si="77"/>
        <v>1</v>
      </c>
      <c r="M162" s="123"/>
      <c r="N162" s="123" t="s">
        <v>68</v>
      </c>
      <c r="O162" s="123"/>
      <c r="P162" s="123"/>
      <c r="Q162" s="123"/>
      <c r="R162" s="123"/>
      <c r="S162" s="82">
        <f t="shared" si="78"/>
        <v>1</v>
      </c>
      <c r="T162" s="82"/>
      <c r="U162" s="82">
        <f t="shared" si="68"/>
        <v>1</v>
      </c>
      <c r="V162" s="82"/>
      <c r="W162" s="82">
        <f t="shared" si="69"/>
        <v>1</v>
      </c>
      <c r="X162" s="123"/>
      <c r="Y162" s="82">
        <f t="shared" si="70"/>
        <v>1</v>
      </c>
      <c r="Z162" s="82"/>
      <c r="AA162" s="82">
        <f t="shared" si="71"/>
        <v>1</v>
      </c>
    </row>
    <row r="163" spans="1:29" hidden="1" x14ac:dyDescent="0.2">
      <c r="A163" s="123"/>
      <c r="B163" s="123"/>
      <c r="C163" s="167">
        <f t="shared" si="72"/>
        <v>1</v>
      </c>
      <c r="D163" s="167">
        <f t="shared" si="73"/>
        <v>1</v>
      </c>
      <c r="E163" s="167">
        <f t="shared" si="72"/>
        <v>1</v>
      </c>
      <c r="F163" s="167">
        <f t="shared" si="74"/>
        <v>1</v>
      </c>
      <c r="G163" s="167">
        <f t="shared" si="72"/>
        <v>1</v>
      </c>
      <c r="H163" s="167">
        <f t="shared" si="75"/>
        <v>1</v>
      </c>
      <c r="I163" s="167">
        <f t="shared" si="72"/>
        <v>1</v>
      </c>
      <c r="J163" s="167">
        <f t="shared" si="76"/>
        <v>1</v>
      </c>
      <c r="K163" s="167">
        <f t="shared" si="72"/>
        <v>1</v>
      </c>
      <c r="L163" s="208">
        <f t="shared" si="77"/>
        <v>1</v>
      </c>
      <c r="M163" s="123"/>
      <c r="N163" s="123" t="s">
        <v>73</v>
      </c>
      <c r="O163" s="123"/>
      <c r="P163" s="123"/>
      <c r="Q163" s="123"/>
      <c r="R163" s="123"/>
      <c r="S163" s="82">
        <f t="shared" si="78"/>
        <v>1</v>
      </c>
      <c r="T163" s="82"/>
      <c r="U163" s="82">
        <f t="shared" si="68"/>
        <v>1</v>
      </c>
      <c r="V163" s="82"/>
      <c r="W163" s="82">
        <f t="shared" si="69"/>
        <v>1</v>
      </c>
      <c r="X163" s="123"/>
      <c r="Y163" s="82">
        <f t="shared" si="70"/>
        <v>1</v>
      </c>
      <c r="Z163" s="82"/>
      <c r="AA163" s="82">
        <f t="shared" si="71"/>
        <v>1</v>
      </c>
    </row>
    <row r="164" spans="1:29" hidden="1" x14ac:dyDescent="0.2">
      <c r="A164" s="123"/>
      <c r="B164" s="123"/>
      <c r="C164" s="209">
        <f t="shared" si="72"/>
        <v>1</v>
      </c>
      <c r="D164" s="209">
        <f t="shared" si="73"/>
        <v>1</v>
      </c>
      <c r="E164" s="209">
        <f t="shared" si="72"/>
        <v>1</v>
      </c>
      <c r="F164" s="209">
        <f t="shared" si="74"/>
        <v>1</v>
      </c>
      <c r="G164" s="209">
        <f t="shared" si="72"/>
        <v>1</v>
      </c>
      <c r="H164" s="209">
        <f t="shared" si="75"/>
        <v>1</v>
      </c>
      <c r="I164" s="209">
        <f t="shared" si="72"/>
        <v>1</v>
      </c>
      <c r="J164" s="209">
        <f>IF(Z89="x",0,IF(Z89="xa",0,IF(Z89="xb",0,IF(Z89="xc",0,IF(Z89="xd",0,1)))))</f>
        <v>1</v>
      </c>
      <c r="K164" s="209">
        <f t="shared" si="72"/>
        <v>1</v>
      </c>
      <c r="L164" s="210">
        <f t="shared" si="77"/>
        <v>1</v>
      </c>
      <c r="M164" s="123"/>
      <c r="N164" s="123"/>
      <c r="O164" s="123"/>
      <c r="P164" s="123"/>
      <c r="Q164" s="123"/>
      <c r="R164" s="123"/>
      <c r="S164" s="82">
        <f t="shared" si="78"/>
        <v>1</v>
      </c>
      <c r="T164" s="82"/>
      <c r="U164" s="82">
        <f t="shared" si="68"/>
        <v>1</v>
      </c>
      <c r="V164" s="82"/>
      <c r="W164" s="82">
        <f t="shared" si="69"/>
        <v>1</v>
      </c>
      <c r="X164" s="123"/>
      <c r="Y164" s="82">
        <f t="shared" si="70"/>
        <v>1</v>
      </c>
      <c r="Z164" s="82"/>
      <c r="AA164" s="82">
        <f t="shared" si="71"/>
        <v>1</v>
      </c>
    </row>
    <row r="165" spans="1:29" hidden="1" x14ac:dyDescent="0.2">
      <c r="A165" s="123"/>
      <c r="B165" s="123"/>
      <c r="C165" s="162"/>
      <c r="D165" s="162"/>
      <c r="E165" s="162"/>
      <c r="F165" s="162"/>
      <c r="G165" s="162"/>
      <c r="H165" s="162"/>
      <c r="I165" s="162"/>
      <c r="J165" s="162"/>
      <c r="K165" s="162"/>
      <c r="L165" s="162"/>
      <c r="M165" s="123"/>
      <c r="N165" s="123"/>
      <c r="O165" s="123"/>
      <c r="P165" s="123"/>
      <c r="Q165" s="123"/>
      <c r="R165" s="123"/>
      <c r="S165" s="82"/>
      <c r="T165" s="82"/>
      <c r="U165" s="82"/>
      <c r="V165" s="82"/>
      <c r="W165" s="82"/>
      <c r="X165" s="123"/>
      <c r="Y165" s="82"/>
      <c r="Z165" s="82"/>
      <c r="AA165" s="82"/>
      <c r="AC165" s="165" t="s">
        <v>15</v>
      </c>
    </row>
    <row r="166" spans="1:29" hidden="1" x14ac:dyDescent="0.2">
      <c r="A166" s="123"/>
      <c r="B166" s="123"/>
      <c r="C166" s="162"/>
      <c r="D166" s="162"/>
      <c r="E166" s="162"/>
      <c r="F166" s="162"/>
      <c r="G166" s="162"/>
      <c r="H166" s="162"/>
      <c r="I166" s="162"/>
      <c r="J166" s="162"/>
      <c r="K166" s="162"/>
      <c r="L166" s="162"/>
      <c r="M166" s="123"/>
      <c r="N166" s="123"/>
      <c r="O166" s="123"/>
      <c r="P166" s="123"/>
      <c r="Q166" s="123"/>
      <c r="R166" s="123"/>
      <c r="S166" s="199">
        <f>COUNTIF(S158:S164,0)</f>
        <v>0</v>
      </c>
      <c r="T166" s="82"/>
      <c r="U166" s="199">
        <f>COUNTIF(U158:U164,0)</f>
        <v>0</v>
      </c>
      <c r="V166" s="82"/>
      <c r="W166" s="199">
        <f>COUNTIF(W158:W164,0)</f>
        <v>0</v>
      </c>
      <c r="X166" s="123"/>
      <c r="Y166" s="199">
        <f>COUNTIF(Y158:Y164,0)</f>
        <v>0</v>
      </c>
      <c r="Z166" s="82"/>
      <c r="AA166" s="199">
        <f>COUNTIF(AA158:AA164,0)</f>
        <v>0</v>
      </c>
      <c r="AC166" s="200">
        <f>SUM(S166+U166+W166+Y166+AA166)</f>
        <v>0</v>
      </c>
    </row>
    <row r="167" spans="1:29" hidden="1" x14ac:dyDescent="0.2">
      <c r="C167" s="168"/>
      <c r="D167" s="168"/>
      <c r="E167" s="168"/>
      <c r="F167" s="168"/>
      <c r="G167" s="168"/>
      <c r="H167" s="168"/>
      <c r="I167" s="168"/>
      <c r="J167" s="168"/>
      <c r="K167" s="168"/>
      <c r="L167" s="168"/>
    </row>
    <row r="168" spans="1:29" hidden="1" x14ac:dyDescent="0.2">
      <c r="A168" s="196" t="s">
        <v>27</v>
      </c>
      <c r="B168" s="123"/>
      <c r="C168" s="167">
        <f>IF(C83="y",0,IF(C83="ya",0,IF(C83="yb",0,IF(C83="yc",0,IF(C83="yd",0,1)))))</f>
        <v>1</v>
      </c>
      <c r="D168" s="167">
        <f>IF(T83="y",0,IF(T83="ya",0,IF(T83="yb",0,IF(T83="yc",0,IF(T83="yd",0,1)))))</f>
        <v>1</v>
      </c>
      <c r="E168" s="167">
        <f t="shared" ref="E168:K168" si="79">IF(E83="y",0,IF(E83="ya",0,IF(E83="yb",0,IF(E83="yc",0,IF(E83="yd",0,1)))))</f>
        <v>1</v>
      </c>
      <c r="F168" s="167">
        <f>IF(V83="y",0,IF(V83="ya",0,IF(V83="yb",0,IF(V83="yc",0,IF(V83="yd",0,1)))))</f>
        <v>1</v>
      </c>
      <c r="G168" s="167">
        <f t="shared" si="79"/>
        <v>1</v>
      </c>
      <c r="H168" s="167">
        <f>IF(X83="y",0,IF(X83="ya",0,IF(X83="yb",0,IF(X83="yc",0,IF(X83="yd",0,1)))))</f>
        <v>1</v>
      </c>
      <c r="I168" s="167">
        <f t="shared" si="79"/>
        <v>1</v>
      </c>
      <c r="J168" s="167">
        <f>IF(Z83="y",0,IF(Z83="ya",0,IF(Z83="yb",0,IF(Z83="yc",0,IF(Z83="yd",0,1)))))</f>
        <v>1</v>
      </c>
      <c r="K168" s="167">
        <f t="shared" si="79"/>
        <v>1</v>
      </c>
      <c r="L168" s="208">
        <f>IF(AB83="y",0,IF(AB83="ya",0,IF(AB83="yb",0,IF(AB83="yc",0,IF(AB83="yd",0,1)))))</f>
        <v>1</v>
      </c>
      <c r="M168" s="123"/>
      <c r="N168" s="123" t="s">
        <v>72</v>
      </c>
      <c r="O168" s="123"/>
      <c r="P168" s="123"/>
      <c r="Q168" s="123"/>
      <c r="R168" s="123"/>
      <c r="S168" s="82">
        <f>MIN(C168:D168)</f>
        <v>1</v>
      </c>
      <c r="T168" s="82"/>
      <c r="U168" s="82">
        <f t="shared" ref="U168:U174" si="80">MIN(E168:F168)</f>
        <v>1</v>
      </c>
      <c r="V168" s="82"/>
      <c r="W168" s="82">
        <f t="shared" ref="W168:W174" si="81">MIN(G168:H168)</f>
        <v>1</v>
      </c>
      <c r="X168" s="123"/>
      <c r="Y168" s="82">
        <f t="shared" ref="Y168:Y174" si="82">MIN(I168:J168)</f>
        <v>1</v>
      </c>
      <c r="Z168" s="82"/>
      <c r="AA168" s="82">
        <f t="shared" ref="AA168:AA174" si="83">MIN(K168:L168)</f>
        <v>1</v>
      </c>
    </row>
    <row r="169" spans="1:29" hidden="1" x14ac:dyDescent="0.2">
      <c r="A169" s="123" t="s">
        <v>49</v>
      </c>
      <c r="B169" s="123"/>
      <c r="C169" s="167">
        <f t="shared" ref="C169:K174" si="84">IF(C84="y",0,IF(C84="ya",0,IF(C84="yb",0,IF(C84="yc",0,IF(C84="yd",0,1)))))</f>
        <v>1</v>
      </c>
      <c r="D169" s="167">
        <f t="shared" ref="D169:D174" si="85">IF(T84="y",0,IF(T84="ya",0,IF(T84="yb",0,IF(T84="yc",0,IF(T84="yd",0,1)))))</f>
        <v>1</v>
      </c>
      <c r="E169" s="167">
        <f t="shared" si="84"/>
        <v>1</v>
      </c>
      <c r="F169" s="167">
        <f t="shared" ref="F169:F174" si="86">IF(V84="y",0,IF(V84="ya",0,IF(V84="yb",0,IF(V84="yc",0,IF(V84="yd",0,1)))))</f>
        <v>1</v>
      </c>
      <c r="G169" s="167">
        <f t="shared" si="84"/>
        <v>1</v>
      </c>
      <c r="H169" s="167">
        <f t="shared" ref="H169:H174" si="87">IF(X84="y",0,IF(X84="ya",0,IF(X84="yb",0,IF(X84="yc",0,IF(X84="yd",0,1)))))</f>
        <v>1</v>
      </c>
      <c r="I169" s="167">
        <f t="shared" si="84"/>
        <v>1</v>
      </c>
      <c r="J169" s="167">
        <f t="shared" ref="J169:J174" si="88">IF(Z84="y",0,IF(Z84="ya",0,IF(Z84="yb",0,IF(Z84="yc",0,IF(Z84="yd",0,1)))))</f>
        <v>1</v>
      </c>
      <c r="K169" s="167">
        <f t="shared" si="84"/>
        <v>1</v>
      </c>
      <c r="L169" s="208">
        <f t="shared" ref="L169:L174" si="89">IF(AB84="y",0,IF(AB84="ya",0,IF(AB84="yb",0,IF(AB84="yc",0,IF(AB84="yd",0,1)))))</f>
        <v>1</v>
      </c>
      <c r="M169" s="123"/>
      <c r="N169" s="123"/>
      <c r="O169" s="123"/>
      <c r="P169" s="123"/>
      <c r="Q169" s="123"/>
      <c r="R169" s="123"/>
      <c r="S169" s="82">
        <f>MIN(C169:D169)</f>
        <v>1</v>
      </c>
      <c r="T169" s="82"/>
      <c r="U169" s="82">
        <f t="shared" si="80"/>
        <v>1</v>
      </c>
      <c r="V169" s="82"/>
      <c r="W169" s="82">
        <f t="shared" si="81"/>
        <v>1</v>
      </c>
      <c r="X169" s="123"/>
      <c r="Y169" s="82">
        <f t="shared" si="82"/>
        <v>1</v>
      </c>
      <c r="Z169" s="82"/>
      <c r="AA169" s="82">
        <f t="shared" si="83"/>
        <v>1</v>
      </c>
    </row>
    <row r="170" spans="1:29" hidden="1" x14ac:dyDescent="0.2">
      <c r="A170" s="123" t="s">
        <v>71</v>
      </c>
      <c r="B170" s="123"/>
      <c r="C170" s="167">
        <f t="shared" si="84"/>
        <v>1</v>
      </c>
      <c r="D170" s="167">
        <f t="shared" si="85"/>
        <v>1</v>
      </c>
      <c r="E170" s="167">
        <f t="shared" si="84"/>
        <v>1</v>
      </c>
      <c r="F170" s="167">
        <f t="shared" si="86"/>
        <v>1</v>
      </c>
      <c r="G170" s="167">
        <f t="shared" si="84"/>
        <v>1</v>
      </c>
      <c r="H170" s="167">
        <f t="shared" si="87"/>
        <v>1</v>
      </c>
      <c r="I170" s="167">
        <f t="shared" si="84"/>
        <v>1</v>
      </c>
      <c r="J170" s="167">
        <f t="shared" si="88"/>
        <v>1</v>
      </c>
      <c r="K170" s="167">
        <f t="shared" si="84"/>
        <v>1</v>
      </c>
      <c r="L170" s="208">
        <f t="shared" si="89"/>
        <v>1</v>
      </c>
      <c r="M170" s="123"/>
      <c r="N170" s="123" t="s">
        <v>69</v>
      </c>
      <c r="O170" s="123"/>
      <c r="P170" s="123"/>
      <c r="Q170" s="123"/>
      <c r="R170" s="123"/>
      <c r="S170" s="82">
        <f t="shared" ref="S170:S174" si="90">MIN(C170:D170)</f>
        <v>1</v>
      </c>
      <c r="T170" s="82"/>
      <c r="U170" s="82">
        <f t="shared" si="80"/>
        <v>1</v>
      </c>
      <c r="V170" s="82"/>
      <c r="W170" s="82">
        <f t="shared" si="81"/>
        <v>1</v>
      </c>
      <c r="X170" s="123"/>
      <c r="Y170" s="82">
        <f t="shared" si="82"/>
        <v>1</v>
      </c>
      <c r="Z170" s="82"/>
      <c r="AA170" s="82">
        <f t="shared" si="83"/>
        <v>1</v>
      </c>
    </row>
    <row r="171" spans="1:29" hidden="1" x14ac:dyDescent="0.2">
      <c r="A171" s="123"/>
      <c r="B171" s="123"/>
      <c r="C171" s="167">
        <f t="shared" si="84"/>
        <v>1</v>
      </c>
      <c r="D171" s="167">
        <f t="shared" si="85"/>
        <v>1</v>
      </c>
      <c r="E171" s="167">
        <f t="shared" si="84"/>
        <v>1</v>
      </c>
      <c r="F171" s="167">
        <f t="shared" si="86"/>
        <v>1</v>
      </c>
      <c r="G171" s="167">
        <f t="shared" si="84"/>
        <v>1</v>
      </c>
      <c r="H171" s="167">
        <f t="shared" si="87"/>
        <v>1</v>
      </c>
      <c r="I171" s="167">
        <f t="shared" si="84"/>
        <v>1</v>
      </c>
      <c r="J171" s="167">
        <f t="shared" si="88"/>
        <v>1</v>
      </c>
      <c r="K171" s="167">
        <f t="shared" si="84"/>
        <v>1</v>
      </c>
      <c r="L171" s="208">
        <f t="shared" si="89"/>
        <v>1</v>
      </c>
      <c r="M171" s="123"/>
      <c r="N171" s="123" t="s">
        <v>70</v>
      </c>
      <c r="O171" s="123"/>
      <c r="P171" s="123"/>
      <c r="Q171" s="123"/>
      <c r="R171" s="123"/>
      <c r="S171" s="82">
        <f t="shared" si="90"/>
        <v>1</v>
      </c>
      <c r="T171" s="82"/>
      <c r="U171" s="82">
        <f t="shared" si="80"/>
        <v>1</v>
      </c>
      <c r="V171" s="82"/>
      <c r="W171" s="82">
        <f t="shared" si="81"/>
        <v>1</v>
      </c>
      <c r="X171" s="123"/>
      <c r="Y171" s="82">
        <f t="shared" si="82"/>
        <v>1</v>
      </c>
      <c r="Z171" s="82"/>
      <c r="AA171" s="82">
        <f t="shared" si="83"/>
        <v>1</v>
      </c>
    </row>
    <row r="172" spans="1:29" hidden="1" x14ac:dyDescent="0.2">
      <c r="A172" s="123"/>
      <c r="B172" s="123"/>
      <c r="C172" s="167">
        <f t="shared" si="84"/>
        <v>1</v>
      </c>
      <c r="D172" s="167">
        <f t="shared" si="85"/>
        <v>1</v>
      </c>
      <c r="E172" s="167">
        <f t="shared" si="84"/>
        <v>1</v>
      </c>
      <c r="F172" s="167">
        <f t="shared" si="86"/>
        <v>1</v>
      </c>
      <c r="G172" s="167">
        <f t="shared" si="84"/>
        <v>1</v>
      </c>
      <c r="H172" s="167">
        <f t="shared" si="87"/>
        <v>1</v>
      </c>
      <c r="I172" s="167">
        <f t="shared" si="84"/>
        <v>1</v>
      </c>
      <c r="J172" s="167">
        <f t="shared" si="88"/>
        <v>1</v>
      </c>
      <c r="K172" s="167">
        <f t="shared" si="84"/>
        <v>1</v>
      </c>
      <c r="L172" s="208">
        <f t="shared" si="89"/>
        <v>1</v>
      </c>
      <c r="M172" s="123"/>
      <c r="N172" s="123" t="s">
        <v>68</v>
      </c>
      <c r="O172" s="123"/>
      <c r="P172" s="123"/>
      <c r="Q172" s="123"/>
      <c r="R172" s="123"/>
      <c r="S172" s="82">
        <f t="shared" si="90"/>
        <v>1</v>
      </c>
      <c r="T172" s="82"/>
      <c r="U172" s="82">
        <f t="shared" si="80"/>
        <v>1</v>
      </c>
      <c r="V172" s="82"/>
      <c r="W172" s="82">
        <f t="shared" si="81"/>
        <v>1</v>
      </c>
      <c r="X172" s="123"/>
      <c r="Y172" s="82">
        <f t="shared" si="82"/>
        <v>1</v>
      </c>
      <c r="Z172" s="82"/>
      <c r="AA172" s="82">
        <f t="shared" si="83"/>
        <v>1</v>
      </c>
    </row>
    <row r="173" spans="1:29" hidden="1" x14ac:dyDescent="0.2">
      <c r="A173" s="123"/>
      <c r="B173" s="123"/>
      <c r="C173" s="167">
        <f t="shared" si="84"/>
        <v>1</v>
      </c>
      <c r="D173" s="167">
        <f t="shared" si="85"/>
        <v>1</v>
      </c>
      <c r="E173" s="167">
        <f t="shared" si="84"/>
        <v>1</v>
      </c>
      <c r="F173" s="167">
        <f t="shared" si="86"/>
        <v>1</v>
      </c>
      <c r="G173" s="167">
        <f t="shared" si="84"/>
        <v>1</v>
      </c>
      <c r="H173" s="167">
        <f t="shared" si="87"/>
        <v>1</v>
      </c>
      <c r="I173" s="167">
        <f t="shared" si="84"/>
        <v>1</v>
      </c>
      <c r="J173" s="167">
        <f t="shared" si="88"/>
        <v>1</v>
      </c>
      <c r="K173" s="167">
        <f t="shared" si="84"/>
        <v>1</v>
      </c>
      <c r="L173" s="208">
        <f t="shared" si="89"/>
        <v>1</v>
      </c>
      <c r="M173" s="123"/>
      <c r="N173" s="123" t="s">
        <v>73</v>
      </c>
      <c r="O173" s="123"/>
      <c r="P173" s="123"/>
      <c r="Q173" s="123"/>
      <c r="R173" s="123"/>
      <c r="S173" s="82">
        <f t="shared" si="90"/>
        <v>1</v>
      </c>
      <c r="T173" s="82"/>
      <c r="U173" s="82">
        <f t="shared" si="80"/>
        <v>1</v>
      </c>
      <c r="V173" s="82"/>
      <c r="W173" s="82">
        <f t="shared" si="81"/>
        <v>1</v>
      </c>
      <c r="X173" s="123"/>
      <c r="Y173" s="82">
        <f t="shared" si="82"/>
        <v>1</v>
      </c>
      <c r="Z173" s="82"/>
      <c r="AA173" s="82">
        <f t="shared" si="83"/>
        <v>1</v>
      </c>
    </row>
    <row r="174" spans="1:29" hidden="1" x14ac:dyDescent="0.2">
      <c r="A174" s="123"/>
      <c r="B174" s="123"/>
      <c r="C174" s="209">
        <f t="shared" si="84"/>
        <v>1</v>
      </c>
      <c r="D174" s="209">
        <f t="shared" si="85"/>
        <v>1</v>
      </c>
      <c r="E174" s="209">
        <f t="shared" si="84"/>
        <v>1</v>
      </c>
      <c r="F174" s="209">
        <f t="shared" si="86"/>
        <v>1</v>
      </c>
      <c r="G174" s="209">
        <f t="shared" si="84"/>
        <v>1</v>
      </c>
      <c r="H174" s="209">
        <f t="shared" si="87"/>
        <v>1</v>
      </c>
      <c r="I174" s="209">
        <f t="shared" si="84"/>
        <v>1</v>
      </c>
      <c r="J174" s="209">
        <f t="shared" si="88"/>
        <v>1</v>
      </c>
      <c r="K174" s="209">
        <f t="shared" si="84"/>
        <v>1</v>
      </c>
      <c r="L174" s="210">
        <f t="shared" si="89"/>
        <v>1</v>
      </c>
      <c r="M174" s="123"/>
      <c r="N174" s="123"/>
      <c r="O174" s="123"/>
      <c r="P174" s="123"/>
      <c r="Q174" s="123"/>
      <c r="R174" s="123"/>
      <c r="S174" s="82">
        <f t="shared" si="90"/>
        <v>1</v>
      </c>
      <c r="T174" s="82"/>
      <c r="U174" s="82">
        <f t="shared" si="80"/>
        <v>1</v>
      </c>
      <c r="V174" s="82"/>
      <c r="W174" s="82">
        <f t="shared" si="81"/>
        <v>1</v>
      </c>
      <c r="X174" s="123"/>
      <c r="Y174" s="82">
        <f t="shared" si="82"/>
        <v>1</v>
      </c>
      <c r="Z174" s="82"/>
      <c r="AA174" s="82">
        <f t="shared" si="83"/>
        <v>1</v>
      </c>
    </row>
    <row r="175" spans="1:29" hidden="1" x14ac:dyDescent="0.2">
      <c r="A175" s="123"/>
      <c r="B175" s="123"/>
      <c r="C175" s="162"/>
      <c r="D175" s="162"/>
      <c r="E175" s="162"/>
      <c r="F175" s="162"/>
      <c r="G175" s="162"/>
      <c r="H175" s="162"/>
      <c r="I175" s="162"/>
      <c r="J175" s="162"/>
      <c r="K175" s="162"/>
      <c r="L175" s="162"/>
      <c r="M175" s="123"/>
      <c r="N175" s="123"/>
      <c r="O175" s="123"/>
      <c r="P175" s="123"/>
      <c r="Q175" s="123"/>
      <c r="R175" s="123"/>
      <c r="S175" s="82"/>
      <c r="T175" s="82"/>
      <c r="U175" s="82"/>
      <c r="V175" s="82"/>
      <c r="W175" s="82"/>
      <c r="X175" s="123"/>
      <c r="Y175" s="82"/>
      <c r="Z175" s="82"/>
      <c r="AA175" s="82"/>
      <c r="AC175" s="165" t="s">
        <v>15</v>
      </c>
    </row>
    <row r="176" spans="1:29" hidden="1" x14ac:dyDescent="0.2">
      <c r="A176" s="123"/>
      <c r="B176" s="123"/>
      <c r="C176" s="162"/>
      <c r="D176" s="162"/>
      <c r="E176" s="162"/>
      <c r="F176" s="162"/>
      <c r="G176" s="162"/>
      <c r="H176" s="162"/>
      <c r="I176" s="162"/>
      <c r="J176" s="162"/>
      <c r="K176" s="162"/>
      <c r="L176" s="162"/>
      <c r="M176" s="123"/>
      <c r="N176" s="123"/>
      <c r="O176" s="123"/>
      <c r="P176" s="123"/>
      <c r="Q176" s="123"/>
      <c r="R176" s="123"/>
      <c r="S176" s="202">
        <f>COUNTIF(S168:S174,0)</f>
        <v>0</v>
      </c>
      <c r="T176" s="82"/>
      <c r="U176" s="202">
        <f>COUNTIF(U168:U174,0)</f>
        <v>0</v>
      </c>
      <c r="V176" s="82"/>
      <c r="W176" s="202">
        <f>COUNTIF(W168:W174,0)</f>
        <v>0</v>
      </c>
      <c r="X176" s="123"/>
      <c r="Y176" s="202">
        <f>COUNTIF(Y168:Y174,0)</f>
        <v>0</v>
      </c>
      <c r="Z176" s="82"/>
      <c r="AA176" s="202">
        <f>COUNTIF(AA168:AA174,0)</f>
        <v>0</v>
      </c>
      <c r="AC176" s="203">
        <f>SUM(S176+U176+W176+Y176+AA176)</f>
        <v>0</v>
      </c>
    </row>
    <row r="177" spans="1:29" hidden="1" x14ac:dyDescent="0.2">
      <c r="C177" s="168"/>
      <c r="D177" s="168"/>
      <c r="E177" s="168"/>
      <c r="F177" s="168"/>
      <c r="G177" s="168"/>
      <c r="H177" s="168"/>
      <c r="I177" s="168"/>
      <c r="J177" s="168"/>
      <c r="K177" s="168"/>
      <c r="L177" s="168"/>
    </row>
    <row r="178" spans="1:29" hidden="1" x14ac:dyDescent="0.2">
      <c r="A178" s="198" t="s">
        <v>45</v>
      </c>
      <c r="C178" s="167">
        <f>IF(C83="z",0,IF(C83="za",0,IF(C83="zb",0,IF(C83="zc",0,IF(C83="zd",0,1)))))</f>
        <v>1</v>
      </c>
      <c r="D178" s="167">
        <f>IF(T83="z",0,IF(T83="za",0,IF(T83="zb",0,IF(T83="zc",0,IF(T83="zd",0,1)))))</f>
        <v>1</v>
      </c>
      <c r="E178" s="167">
        <f t="shared" ref="E178:K178" si="91">IF(E83="z",0,IF(E83="za",0,IF(E83="zb",0,IF(E83="zc",0,IF(E83="zd",0,1)))))</f>
        <v>1</v>
      </c>
      <c r="F178" s="167">
        <f>IF(V83="z",0,IF(V83="za",0,IF(V83="zb",0,IF(V83="zc",0,IF(V83="zd",0,1)))))</f>
        <v>1</v>
      </c>
      <c r="G178" s="167">
        <f t="shared" si="91"/>
        <v>1</v>
      </c>
      <c r="H178" s="167">
        <f>IF(X83="z",0,IF(X83="za",0,IF(X83="zb",0,IF(X83="zc",0,IF(X83="zd",0,1)))))</f>
        <v>1</v>
      </c>
      <c r="I178" s="167">
        <f t="shared" si="91"/>
        <v>1</v>
      </c>
      <c r="J178" s="167">
        <f>IF(Z83="z",0,IF(Z83="za",0,IF(Z83="zb",0,IF(Z83="zc",0,IF(Z83="zd",0,1)))))</f>
        <v>1</v>
      </c>
      <c r="K178" s="167">
        <f t="shared" si="91"/>
        <v>1</v>
      </c>
      <c r="L178" s="208">
        <f>IF(AB83="z",0,IF(AB83="za",0,IF(AB83="zb",0,IF(AB83="zc",0,IF(AB83="zd",0,1)))))</f>
        <v>1</v>
      </c>
      <c r="N178" s="21" t="s">
        <v>72</v>
      </c>
      <c r="S178" s="82">
        <f>MIN(C178:D178)</f>
        <v>1</v>
      </c>
      <c r="T178" s="82"/>
      <c r="U178" s="82">
        <f t="shared" ref="U178:U184" si="92">MIN(E178:F178)</f>
        <v>1</v>
      </c>
      <c r="V178" s="82"/>
      <c r="W178" s="82">
        <f t="shared" ref="W178:W184" si="93">MIN(G178:H178)</f>
        <v>1</v>
      </c>
      <c r="X178" s="82"/>
      <c r="Y178" s="82">
        <f t="shared" ref="Y178:Y184" si="94">MIN(I178:J178)</f>
        <v>1</v>
      </c>
      <c r="Z178" s="82"/>
      <c r="AA178" s="82">
        <f t="shared" ref="AA178:AA184" si="95">MIN(K178:L178)</f>
        <v>1</v>
      </c>
    </row>
    <row r="179" spans="1:29" hidden="1" x14ac:dyDescent="0.2">
      <c r="A179" s="21" t="s">
        <v>49</v>
      </c>
      <c r="C179" s="167">
        <f t="shared" ref="C179:K184" si="96">IF(C84="z",0,IF(C84="za",0,IF(C84="zb",0,IF(C84="zc",0,IF(C84="zd",0,1)))))</f>
        <v>1</v>
      </c>
      <c r="D179" s="167">
        <f t="shared" ref="D179:D184" si="97">IF(T84="z",0,IF(T84="za",0,IF(T84="zb",0,IF(T84="zc",0,IF(T84="zd",0,1)))))</f>
        <v>1</v>
      </c>
      <c r="E179" s="167">
        <f t="shared" si="96"/>
        <v>1</v>
      </c>
      <c r="F179" s="167">
        <f t="shared" ref="F179:F184" si="98">IF(V84="z",0,IF(V84="za",0,IF(V84="zb",0,IF(V84="zc",0,IF(V84="zd",0,1)))))</f>
        <v>1</v>
      </c>
      <c r="G179" s="167">
        <f t="shared" si="96"/>
        <v>1</v>
      </c>
      <c r="H179" s="167">
        <f t="shared" ref="H179:H184" si="99">IF(X84="z",0,IF(X84="za",0,IF(X84="zb",0,IF(X84="zc",0,IF(X84="zd",0,1)))))</f>
        <v>1</v>
      </c>
      <c r="I179" s="167">
        <f t="shared" si="96"/>
        <v>1</v>
      </c>
      <c r="J179" s="167">
        <f t="shared" ref="J179:J184" si="100">IF(Z84="z",0,IF(Z84="za",0,IF(Z84="zb",0,IF(Z84="zc",0,IF(Z84="zd",0,1)))))</f>
        <v>1</v>
      </c>
      <c r="K179" s="167">
        <f t="shared" si="96"/>
        <v>1</v>
      </c>
      <c r="L179" s="208">
        <f t="shared" ref="L179:L184" si="101">IF(AB84="z",0,IF(AB84="za",0,IF(AB84="zb",0,IF(AB84="zc",0,IF(AB84="zd",0,1)))))</f>
        <v>1</v>
      </c>
      <c r="S179" s="82">
        <f>MIN(C179:D179)</f>
        <v>1</v>
      </c>
      <c r="T179" s="82"/>
      <c r="U179" s="82">
        <f t="shared" si="92"/>
        <v>1</v>
      </c>
      <c r="V179" s="82"/>
      <c r="W179" s="82">
        <f t="shared" si="93"/>
        <v>1</v>
      </c>
      <c r="X179" s="82"/>
      <c r="Y179" s="82">
        <f t="shared" si="94"/>
        <v>1</v>
      </c>
      <c r="Z179" s="82"/>
      <c r="AA179" s="82">
        <f t="shared" si="95"/>
        <v>1</v>
      </c>
    </row>
    <row r="180" spans="1:29" hidden="1" x14ac:dyDescent="0.2">
      <c r="A180" s="21" t="s">
        <v>71</v>
      </c>
      <c r="C180" s="167">
        <f t="shared" si="96"/>
        <v>1</v>
      </c>
      <c r="D180" s="167">
        <f t="shared" si="97"/>
        <v>1</v>
      </c>
      <c r="E180" s="167">
        <f t="shared" si="96"/>
        <v>1</v>
      </c>
      <c r="F180" s="167">
        <f t="shared" si="98"/>
        <v>1</v>
      </c>
      <c r="G180" s="167">
        <f t="shared" si="96"/>
        <v>1</v>
      </c>
      <c r="H180" s="167">
        <f t="shared" si="99"/>
        <v>1</v>
      </c>
      <c r="I180" s="167">
        <f t="shared" si="96"/>
        <v>1</v>
      </c>
      <c r="J180" s="167">
        <f t="shared" si="100"/>
        <v>1</v>
      </c>
      <c r="K180" s="167">
        <f t="shared" si="96"/>
        <v>1</v>
      </c>
      <c r="L180" s="208">
        <f t="shared" si="101"/>
        <v>1</v>
      </c>
      <c r="N180" s="21" t="s">
        <v>69</v>
      </c>
      <c r="S180" s="82">
        <f t="shared" ref="S180:S184" si="102">MIN(C180:D180)</f>
        <v>1</v>
      </c>
      <c r="T180" s="82"/>
      <c r="U180" s="82">
        <f t="shared" si="92"/>
        <v>1</v>
      </c>
      <c r="V180" s="82"/>
      <c r="W180" s="82">
        <f t="shared" si="93"/>
        <v>1</v>
      </c>
      <c r="X180" s="82"/>
      <c r="Y180" s="82">
        <f t="shared" si="94"/>
        <v>1</v>
      </c>
      <c r="Z180" s="82"/>
      <c r="AA180" s="82">
        <f t="shared" si="95"/>
        <v>1</v>
      </c>
    </row>
    <row r="181" spans="1:29" hidden="1" x14ac:dyDescent="0.2">
      <c r="C181" s="167">
        <f t="shared" si="96"/>
        <v>1</v>
      </c>
      <c r="D181" s="167">
        <f t="shared" si="97"/>
        <v>1</v>
      </c>
      <c r="E181" s="167">
        <f t="shared" si="96"/>
        <v>1</v>
      </c>
      <c r="F181" s="167">
        <f t="shared" si="98"/>
        <v>1</v>
      </c>
      <c r="G181" s="167">
        <f t="shared" si="96"/>
        <v>1</v>
      </c>
      <c r="H181" s="167">
        <f t="shared" si="99"/>
        <v>1</v>
      </c>
      <c r="I181" s="167">
        <f t="shared" si="96"/>
        <v>1</v>
      </c>
      <c r="J181" s="167">
        <f t="shared" si="100"/>
        <v>1</v>
      </c>
      <c r="K181" s="167">
        <f t="shared" si="96"/>
        <v>1</v>
      </c>
      <c r="L181" s="208">
        <f t="shared" si="101"/>
        <v>1</v>
      </c>
      <c r="N181" s="21" t="s">
        <v>70</v>
      </c>
      <c r="S181" s="82">
        <f t="shared" si="102"/>
        <v>1</v>
      </c>
      <c r="T181" s="82"/>
      <c r="U181" s="82">
        <f t="shared" si="92"/>
        <v>1</v>
      </c>
      <c r="V181" s="82"/>
      <c r="W181" s="82">
        <f t="shared" si="93"/>
        <v>1</v>
      </c>
      <c r="X181" s="82"/>
      <c r="Y181" s="82">
        <f t="shared" si="94"/>
        <v>1</v>
      </c>
      <c r="Z181" s="82"/>
      <c r="AA181" s="82">
        <f t="shared" si="95"/>
        <v>1</v>
      </c>
    </row>
    <row r="182" spans="1:29" hidden="1" x14ac:dyDescent="0.2">
      <c r="C182" s="167">
        <f t="shared" si="96"/>
        <v>1</v>
      </c>
      <c r="D182" s="167">
        <f t="shared" si="97"/>
        <v>1</v>
      </c>
      <c r="E182" s="167">
        <f t="shared" si="96"/>
        <v>1</v>
      </c>
      <c r="F182" s="167">
        <f t="shared" si="98"/>
        <v>1</v>
      </c>
      <c r="G182" s="167">
        <f t="shared" si="96"/>
        <v>1</v>
      </c>
      <c r="H182" s="167">
        <f t="shared" si="99"/>
        <v>1</v>
      </c>
      <c r="I182" s="167">
        <f t="shared" si="96"/>
        <v>1</v>
      </c>
      <c r="J182" s="167">
        <f t="shared" si="100"/>
        <v>1</v>
      </c>
      <c r="K182" s="167">
        <f t="shared" si="96"/>
        <v>1</v>
      </c>
      <c r="L182" s="208">
        <f t="shared" si="101"/>
        <v>1</v>
      </c>
      <c r="N182" s="21" t="s">
        <v>68</v>
      </c>
      <c r="S182" s="82">
        <f t="shared" si="102"/>
        <v>1</v>
      </c>
      <c r="T182" s="82"/>
      <c r="U182" s="82">
        <f t="shared" si="92"/>
        <v>1</v>
      </c>
      <c r="V182" s="82"/>
      <c r="W182" s="82">
        <f t="shared" si="93"/>
        <v>1</v>
      </c>
      <c r="X182" s="82"/>
      <c r="Y182" s="82">
        <f t="shared" si="94"/>
        <v>1</v>
      </c>
      <c r="Z182" s="82"/>
      <c r="AA182" s="82">
        <f t="shared" si="95"/>
        <v>1</v>
      </c>
    </row>
    <row r="183" spans="1:29" hidden="1" x14ac:dyDescent="0.2">
      <c r="C183" s="167">
        <f t="shared" si="96"/>
        <v>1</v>
      </c>
      <c r="D183" s="167">
        <f t="shared" si="97"/>
        <v>1</v>
      </c>
      <c r="E183" s="167">
        <f t="shared" si="96"/>
        <v>1</v>
      </c>
      <c r="F183" s="167">
        <f t="shared" si="98"/>
        <v>1</v>
      </c>
      <c r="G183" s="167">
        <f t="shared" si="96"/>
        <v>1</v>
      </c>
      <c r="H183" s="167">
        <f t="shared" si="99"/>
        <v>1</v>
      </c>
      <c r="I183" s="167">
        <f t="shared" si="96"/>
        <v>1</v>
      </c>
      <c r="J183" s="167">
        <f t="shared" si="100"/>
        <v>1</v>
      </c>
      <c r="K183" s="167">
        <f t="shared" si="96"/>
        <v>1</v>
      </c>
      <c r="L183" s="208">
        <f t="shared" si="101"/>
        <v>1</v>
      </c>
      <c r="N183" s="21" t="s">
        <v>73</v>
      </c>
      <c r="S183" s="82">
        <f t="shared" si="102"/>
        <v>1</v>
      </c>
      <c r="T183" s="82"/>
      <c r="U183" s="82">
        <f t="shared" si="92"/>
        <v>1</v>
      </c>
      <c r="V183" s="82"/>
      <c r="W183" s="82">
        <f t="shared" si="93"/>
        <v>1</v>
      </c>
      <c r="X183" s="82"/>
      <c r="Y183" s="82">
        <f t="shared" si="94"/>
        <v>1</v>
      </c>
      <c r="Z183" s="82"/>
      <c r="AA183" s="82">
        <f t="shared" si="95"/>
        <v>1</v>
      </c>
    </row>
    <row r="184" spans="1:29" hidden="1" x14ac:dyDescent="0.2">
      <c r="C184" s="209">
        <f t="shared" si="96"/>
        <v>1</v>
      </c>
      <c r="D184" s="209">
        <f t="shared" si="97"/>
        <v>1</v>
      </c>
      <c r="E184" s="209">
        <f t="shared" si="96"/>
        <v>1</v>
      </c>
      <c r="F184" s="209">
        <f t="shared" si="98"/>
        <v>1</v>
      </c>
      <c r="G184" s="209">
        <f t="shared" si="96"/>
        <v>1</v>
      </c>
      <c r="H184" s="209">
        <f t="shared" si="99"/>
        <v>1</v>
      </c>
      <c r="I184" s="209">
        <f t="shared" si="96"/>
        <v>1</v>
      </c>
      <c r="J184" s="209">
        <f t="shared" si="100"/>
        <v>1</v>
      </c>
      <c r="K184" s="209">
        <f t="shared" si="96"/>
        <v>1</v>
      </c>
      <c r="L184" s="210">
        <f t="shared" si="101"/>
        <v>1</v>
      </c>
      <c r="S184" s="82">
        <f t="shared" si="102"/>
        <v>1</v>
      </c>
      <c r="T184" s="82"/>
      <c r="U184" s="82">
        <f t="shared" si="92"/>
        <v>1</v>
      </c>
      <c r="V184" s="82"/>
      <c r="W184" s="82">
        <f t="shared" si="93"/>
        <v>1</v>
      </c>
      <c r="X184" s="82"/>
      <c r="Y184" s="82">
        <f t="shared" si="94"/>
        <v>1</v>
      </c>
      <c r="Z184" s="82"/>
      <c r="AA184" s="82">
        <f t="shared" si="95"/>
        <v>1</v>
      </c>
    </row>
    <row r="185" spans="1:29" hidden="1" x14ac:dyDescent="0.2">
      <c r="C185" s="168"/>
      <c r="D185" s="168"/>
      <c r="E185" s="168"/>
      <c r="F185" s="168"/>
      <c r="G185" s="168"/>
      <c r="H185" s="168"/>
      <c r="I185" s="168"/>
      <c r="J185" s="168"/>
      <c r="K185" s="168"/>
      <c r="L185" s="168"/>
      <c r="AC185" s="21" t="s">
        <v>15</v>
      </c>
    </row>
    <row r="186" spans="1:29" hidden="1" x14ac:dyDescent="0.2">
      <c r="C186" s="168"/>
      <c r="D186" s="168"/>
      <c r="E186" s="168"/>
      <c r="F186" s="168"/>
      <c r="G186" s="168"/>
      <c r="H186" s="168"/>
      <c r="I186" s="168"/>
      <c r="J186" s="168"/>
      <c r="K186" s="168"/>
      <c r="L186" s="168"/>
      <c r="S186" s="206">
        <f>COUNTIF(S178:S184,0)</f>
        <v>0</v>
      </c>
      <c r="T186" s="82"/>
      <c r="U186" s="206">
        <f>COUNTIF(U178:U184,0)</f>
        <v>0</v>
      </c>
      <c r="V186" s="82"/>
      <c r="W186" s="206">
        <f>COUNTIF(W178:W184,0)</f>
        <v>0</v>
      </c>
      <c r="X186" s="82"/>
      <c r="Y186" s="206">
        <f>COUNTIF(Y178:Y184,0)</f>
        <v>0</v>
      </c>
      <c r="Z186" s="82"/>
      <c r="AA186" s="206">
        <f>COUNTIF(AA178:AA184,0)</f>
        <v>0</v>
      </c>
      <c r="AB186" s="82"/>
      <c r="AC186" s="204">
        <f>SUM(S186+U186+W186+Y186+AA186)</f>
        <v>0</v>
      </c>
    </row>
    <row r="187" spans="1:29" hidden="1" x14ac:dyDescent="0.2">
      <c r="C187" s="168"/>
      <c r="D187" s="168"/>
      <c r="E187" s="168"/>
      <c r="F187" s="168"/>
      <c r="G187" s="168"/>
      <c r="H187" s="168"/>
      <c r="I187" s="168"/>
      <c r="J187" s="168"/>
      <c r="K187" s="168"/>
      <c r="L187" s="168"/>
    </row>
    <row r="188" spans="1:29" hidden="1" x14ac:dyDescent="0.2">
      <c r="A188" s="197" t="s">
        <v>84</v>
      </c>
      <c r="C188" s="167">
        <f>IF(C83="w",0,IF(C83="wa",0,IF(C83="wb",0,IF(C83="wc",0,IF(C83="wd",0,1)))))</f>
        <v>1</v>
      </c>
      <c r="D188" s="167">
        <f>IF(T83="w",0,IF(T83="wa",0,IF(T83="wb",0,IF(T83="wc",0,IF(T83="wd",0,1)))))</f>
        <v>1</v>
      </c>
      <c r="E188" s="167">
        <f t="shared" ref="E188:K188" si="103">IF(E83="w",0,IF(E83="wa",0,IF(E83="wb",0,IF(E83="wc",0,IF(E83="wd",0,1)))))</f>
        <v>1</v>
      </c>
      <c r="F188" s="167">
        <f>IF(V83="w",0,IF(V83="wa",0,IF(V83="wb",0,IF(V83="wc",0,IF(V83="wd",0,1)))))</f>
        <v>1</v>
      </c>
      <c r="G188" s="167">
        <f t="shared" si="103"/>
        <v>1</v>
      </c>
      <c r="H188" s="167">
        <f>IF(X83="w",0,IF(X83="wa",0,IF(X83="wb",0,IF(X83="wc",0,IF(X83="wd",0,1)))))</f>
        <v>1</v>
      </c>
      <c r="I188" s="167">
        <f t="shared" si="103"/>
        <v>1</v>
      </c>
      <c r="J188" s="167">
        <f>IF(Z83="w",0,IF(Z83="wa",0,IF(Z83="wb",0,IF(Z83="wc",0,IF(Z83="wd",0,1)))))</f>
        <v>1</v>
      </c>
      <c r="K188" s="167">
        <f t="shared" si="103"/>
        <v>1</v>
      </c>
      <c r="L188" s="208">
        <f>IF(AB83="w",0,IF(AB83="wa",0,IF(AB83="wb",0,IF(AB83="wc",0,IF(AB83="wd",0,1)))))</f>
        <v>1</v>
      </c>
      <c r="N188" s="21" t="s">
        <v>72</v>
      </c>
      <c r="S188" s="82">
        <f>MIN(C188:D188)</f>
        <v>1</v>
      </c>
      <c r="T188" s="82"/>
      <c r="U188" s="82">
        <f t="shared" ref="U188:U194" si="104">MIN(E188:F188)</f>
        <v>1</v>
      </c>
      <c r="V188" s="82"/>
      <c r="W188" s="82">
        <f t="shared" ref="W188:W194" si="105">MIN(G188:H188)</f>
        <v>1</v>
      </c>
      <c r="X188" s="82"/>
      <c r="Y188" s="82">
        <f t="shared" ref="Y188:Y194" si="106">MIN(I188:J188)</f>
        <v>1</v>
      </c>
      <c r="Z188" s="82"/>
      <c r="AA188" s="82">
        <f t="shared" ref="AA188:AA194" si="107">MIN(K188:L188)</f>
        <v>1</v>
      </c>
    </row>
    <row r="189" spans="1:29" hidden="1" x14ac:dyDescent="0.2">
      <c r="A189" s="21" t="s">
        <v>49</v>
      </c>
      <c r="C189" s="167">
        <f t="shared" ref="C189:K194" si="108">IF(C84="w",0,IF(C84="wa",0,IF(C84="wb",0,IF(C84="wc",0,IF(C84="wd",0,1)))))</f>
        <v>1</v>
      </c>
      <c r="D189" s="167">
        <f t="shared" ref="D189:D194" si="109">IF(T84="w",0,IF(T84="wa",0,IF(T84="wb",0,IF(T84="wc",0,IF(T84="wd",0,1)))))</f>
        <v>1</v>
      </c>
      <c r="E189" s="167">
        <f t="shared" si="108"/>
        <v>1</v>
      </c>
      <c r="F189" s="167">
        <f t="shared" ref="F189:F194" si="110">IF(V84="w",0,IF(V84="wa",0,IF(V84="wb",0,IF(V84="wc",0,IF(V84="wd",0,1)))))</f>
        <v>1</v>
      </c>
      <c r="G189" s="167">
        <f t="shared" si="108"/>
        <v>1</v>
      </c>
      <c r="H189" s="167">
        <f t="shared" ref="H189:H194" si="111">IF(X84="w",0,IF(X84="wa",0,IF(X84="wb",0,IF(X84="wc",0,IF(X84="wd",0,1)))))</f>
        <v>1</v>
      </c>
      <c r="I189" s="167">
        <f t="shared" si="108"/>
        <v>1</v>
      </c>
      <c r="J189" s="167">
        <f t="shared" ref="J189:J194" si="112">IF(Z84="w",0,IF(Z84="wa",0,IF(Z84="wb",0,IF(Z84="wc",0,IF(Z84="wd",0,1)))))</f>
        <v>1</v>
      </c>
      <c r="K189" s="167">
        <f t="shared" si="108"/>
        <v>1</v>
      </c>
      <c r="L189" s="208">
        <f t="shared" ref="L189:L194" si="113">IF(AB84="w",0,IF(AB84="wa",0,IF(AB84="wb",0,IF(AB84="wc",0,IF(AB84="wd",0,1)))))</f>
        <v>1</v>
      </c>
      <c r="S189" s="82">
        <f>MIN(C189:D189)</f>
        <v>1</v>
      </c>
      <c r="T189" s="82"/>
      <c r="U189" s="82">
        <f t="shared" si="104"/>
        <v>1</v>
      </c>
      <c r="V189" s="82"/>
      <c r="W189" s="82">
        <f t="shared" si="105"/>
        <v>1</v>
      </c>
      <c r="X189" s="82"/>
      <c r="Y189" s="82">
        <f t="shared" si="106"/>
        <v>1</v>
      </c>
      <c r="Z189" s="82"/>
      <c r="AA189" s="82">
        <f t="shared" si="107"/>
        <v>1</v>
      </c>
    </row>
    <row r="190" spans="1:29" hidden="1" x14ac:dyDescent="0.2">
      <c r="A190" s="21" t="s">
        <v>71</v>
      </c>
      <c r="C190" s="167">
        <f t="shared" si="108"/>
        <v>1</v>
      </c>
      <c r="D190" s="167">
        <f t="shared" si="109"/>
        <v>1</v>
      </c>
      <c r="E190" s="167">
        <f t="shared" si="108"/>
        <v>1</v>
      </c>
      <c r="F190" s="167">
        <f t="shared" si="110"/>
        <v>1</v>
      </c>
      <c r="G190" s="167">
        <f t="shared" si="108"/>
        <v>1</v>
      </c>
      <c r="H190" s="167">
        <f t="shared" si="111"/>
        <v>1</v>
      </c>
      <c r="I190" s="167">
        <f t="shared" si="108"/>
        <v>1</v>
      </c>
      <c r="J190" s="167">
        <f t="shared" si="112"/>
        <v>1</v>
      </c>
      <c r="K190" s="167">
        <f t="shared" si="108"/>
        <v>1</v>
      </c>
      <c r="L190" s="208">
        <f t="shared" si="113"/>
        <v>1</v>
      </c>
      <c r="N190" s="21" t="s">
        <v>69</v>
      </c>
      <c r="S190" s="82">
        <f t="shared" ref="S190:S194" si="114">MIN(C190:D190)</f>
        <v>1</v>
      </c>
      <c r="T190" s="82"/>
      <c r="U190" s="82">
        <f t="shared" si="104"/>
        <v>1</v>
      </c>
      <c r="V190" s="82"/>
      <c r="W190" s="82">
        <f t="shared" si="105"/>
        <v>1</v>
      </c>
      <c r="X190" s="82"/>
      <c r="Y190" s="82">
        <f t="shared" si="106"/>
        <v>1</v>
      </c>
      <c r="Z190" s="82"/>
      <c r="AA190" s="82">
        <f t="shared" si="107"/>
        <v>1</v>
      </c>
    </row>
    <row r="191" spans="1:29" hidden="1" x14ac:dyDescent="0.2">
      <c r="C191" s="167">
        <f t="shared" si="108"/>
        <v>1</v>
      </c>
      <c r="D191" s="167">
        <f t="shared" si="109"/>
        <v>1</v>
      </c>
      <c r="E191" s="167">
        <f t="shared" si="108"/>
        <v>1</v>
      </c>
      <c r="F191" s="167">
        <f t="shared" si="110"/>
        <v>1</v>
      </c>
      <c r="G191" s="167">
        <f t="shared" si="108"/>
        <v>1</v>
      </c>
      <c r="H191" s="167">
        <f t="shared" si="111"/>
        <v>1</v>
      </c>
      <c r="I191" s="167">
        <f t="shared" si="108"/>
        <v>1</v>
      </c>
      <c r="J191" s="167">
        <f t="shared" si="112"/>
        <v>1</v>
      </c>
      <c r="K191" s="167">
        <f t="shared" si="108"/>
        <v>1</v>
      </c>
      <c r="L191" s="208">
        <f t="shared" si="113"/>
        <v>1</v>
      </c>
      <c r="N191" s="21" t="s">
        <v>70</v>
      </c>
      <c r="S191" s="82">
        <f t="shared" si="114"/>
        <v>1</v>
      </c>
      <c r="T191" s="82"/>
      <c r="U191" s="82">
        <f t="shared" si="104"/>
        <v>1</v>
      </c>
      <c r="V191" s="82"/>
      <c r="W191" s="82">
        <f t="shared" si="105"/>
        <v>1</v>
      </c>
      <c r="X191" s="82"/>
      <c r="Y191" s="82">
        <f t="shared" si="106"/>
        <v>1</v>
      </c>
      <c r="Z191" s="82"/>
      <c r="AA191" s="82">
        <f t="shared" si="107"/>
        <v>1</v>
      </c>
    </row>
    <row r="192" spans="1:29" hidden="1" x14ac:dyDescent="0.2">
      <c r="C192" s="167">
        <f t="shared" si="108"/>
        <v>1</v>
      </c>
      <c r="D192" s="167">
        <f t="shared" si="109"/>
        <v>1</v>
      </c>
      <c r="E192" s="167">
        <f t="shared" si="108"/>
        <v>1</v>
      </c>
      <c r="F192" s="167">
        <f t="shared" si="110"/>
        <v>1</v>
      </c>
      <c r="G192" s="167">
        <f t="shared" si="108"/>
        <v>1</v>
      </c>
      <c r="H192" s="167">
        <f t="shared" si="111"/>
        <v>1</v>
      </c>
      <c r="I192" s="167">
        <f t="shared" si="108"/>
        <v>1</v>
      </c>
      <c r="J192" s="167">
        <f t="shared" si="112"/>
        <v>1</v>
      </c>
      <c r="K192" s="167">
        <f t="shared" si="108"/>
        <v>1</v>
      </c>
      <c r="L192" s="208">
        <f t="shared" si="113"/>
        <v>1</v>
      </c>
      <c r="N192" s="21" t="s">
        <v>68</v>
      </c>
      <c r="S192" s="82">
        <f t="shared" si="114"/>
        <v>1</v>
      </c>
      <c r="T192" s="82"/>
      <c r="U192" s="82">
        <f t="shared" si="104"/>
        <v>1</v>
      </c>
      <c r="V192" s="82"/>
      <c r="W192" s="82">
        <f t="shared" si="105"/>
        <v>1</v>
      </c>
      <c r="X192" s="82"/>
      <c r="Y192" s="82">
        <f t="shared" si="106"/>
        <v>1</v>
      </c>
      <c r="Z192" s="82"/>
      <c r="AA192" s="82">
        <f t="shared" si="107"/>
        <v>1</v>
      </c>
    </row>
    <row r="193" spans="3:30" hidden="1" x14ac:dyDescent="0.2">
      <c r="C193" s="167">
        <f t="shared" si="108"/>
        <v>1</v>
      </c>
      <c r="D193" s="167">
        <f t="shared" si="109"/>
        <v>1</v>
      </c>
      <c r="E193" s="167">
        <f t="shared" si="108"/>
        <v>1</v>
      </c>
      <c r="F193" s="167">
        <f t="shared" si="110"/>
        <v>1</v>
      </c>
      <c r="G193" s="167">
        <f t="shared" si="108"/>
        <v>1</v>
      </c>
      <c r="H193" s="167">
        <f t="shared" si="111"/>
        <v>1</v>
      </c>
      <c r="I193" s="167">
        <f t="shared" si="108"/>
        <v>1</v>
      </c>
      <c r="J193" s="167">
        <f t="shared" si="112"/>
        <v>1</v>
      </c>
      <c r="K193" s="167">
        <f t="shared" si="108"/>
        <v>1</v>
      </c>
      <c r="L193" s="208">
        <f t="shared" si="113"/>
        <v>1</v>
      </c>
      <c r="N193" s="21" t="s">
        <v>73</v>
      </c>
      <c r="S193" s="82">
        <f t="shared" si="114"/>
        <v>1</v>
      </c>
      <c r="T193" s="82"/>
      <c r="U193" s="82">
        <f t="shared" si="104"/>
        <v>1</v>
      </c>
      <c r="V193" s="82"/>
      <c r="W193" s="82">
        <f t="shared" si="105"/>
        <v>1</v>
      </c>
      <c r="X193" s="82"/>
      <c r="Y193" s="82">
        <f t="shared" si="106"/>
        <v>1</v>
      </c>
      <c r="Z193" s="82"/>
      <c r="AA193" s="82">
        <f t="shared" si="107"/>
        <v>1</v>
      </c>
    </row>
    <row r="194" spans="3:30" hidden="1" x14ac:dyDescent="0.2">
      <c r="C194" s="209">
        <f t="shared" si="108"/>
        <v>1</v>
      </c>
      <c r="D194" s="209">
        <f t="shared" si="109"/>
        <v>1</v>
      </c>
      <c r="E194" s="209">
        <f t="shared" si="108"/>
        <v>1</v>
      </c>
      <c r="F194" s="209">
        <f t="shared" si="110"/>
        <v>1</v>
      </c>
      <c r="G194" s="209">
        <f t="shared" si="108"/>
        <v>1</v>
      </c>
      <c r="H194" s="209">
        <f t="shared" si="111"/>
        <v>1</v>
      </c>
      <c r="I194" s="209">
        <f t="shared" si="108"/>
        <v>1</v>
      </c>
      <c r="J194" s="209">
        <f t="shared" si="112"/>
        <v>1</v>
      </c>
      <c r="K194" s="209">
        <f t="shared" si="108"/>
        <v>1</v>
      </c>
      <c r="L194" s="210">
        <f t="shared" si="113"/>
        <v>1</v>
      </c>
      <c r="S194" s="82">
        <f t="shared" si="114"/>
        <v>1</v>
      </c>
      <c r="T194" s="82"/>
      <c r="U194" s="82">
        <f t="shared" si="104"/>
        <v>1</v>
      </c>
      <c r="V194" s="82"/>
      <c r="W194" s="82">
        <f t="shared" si="105"/>
        <v>1</v>
      </c>
      <c r="X194" s="82"/>
      <c r="Y194" s="82">
        <f t="shared" si="106"/>
        <v>1</v>
      </c>
      <c r="Z194" s="82"/>
      <c r="AA194" s="82">
        <f t="shared" si="107"/>
        <v>1</v>
      </c>
    </row>
    <row r="195" spans="3:30" hidden="1" x14ac:dyDescent="0.2">
      <c r="AC195" s="21" t="s">
        <v>15</v>
      </c>
    </row>
    <row r="196" spans="3:30" x14ac:dyDescent="0.2">
      <c r="S196" s="207">
        <f>COUNTIF(S188:S194,0)</f>
        <v>0</v>
      </c>
      <c r="T196" s="82"/>
      <c r="U196" s="207">
        <f>COUNTIF(U188:U194,0)</f>
        <v>0</v>
      </c>
      <c r="V196" s="82"/>
      <c r="W196" s="207">
        <f>COUNTIF(W188:W194,0)</f>
        <v>0</v>
      </c>
      <c r="X196" s="201"/>
      <c r="Y196" s="207">
        <f>COUNTIF(Y188:Y194,0)</f>
        <v>0</v>
      </c>
      <c r="Z196" s="82"/>
      <c r="AA196" s="207">
        <f>COUNTIF(AA188:AA194,0)</f>
        <v>0</v>
      </c>
      <c r="AB196" s="82"/>
      <c r="AC196" s="205">
        <f>SUM(S196+U196+W196+Y196+AA196)</f>
        <v>0</v>
      </c>
      <c r="AD196" s="82"/>
    </row>
  </sheetData>
  <sheetProtection algorithmName="SHA-512" hashValue="kwk3aAMU7YuFiaCSNIZADThmIsbwzpI9qpwhIkFGOm6PEmQMt06AVjTFvyTsC9AJIzTiOf8q2DKsYUTe/n7r7g==" saltValue="OLsGBSd85m4q/WkH3a68FA==" spinCount="100000" sheet="1" selectLockedCells="1"/>
  <mergeCells count="130">
    <mergeCell ref="U11:V11"/>
    <mergeCell ref="K54:L54"/>
    <mergeCell ref="M54:N54"/>
    <mergeCell ref="K37:L37"/>
    <mergeCell ref="M17:M18"/>
    <mergeCell ref="M19:M20"/>
    <mergeCell ref="M24:M25"/>
    <mergeCell ref="M27:M28"/>
    <mergeCell ref="M29:M30"/>
    <mergeCell ref="K12:M12"/>
    <mergeCell ref="M22:M23"/>
    <mergeCell ref="J50:K50"/>
    <mergeCell ref="M32:M33"/>
    <mergeCell ref="L35:M35"/>
    <mergeCell ref="M36:N36"/>
    <mergeCell ref="K34:L34"/>
    <mergeCell ref="K53:L53"/>
    <mergeCell ref="N50:P50"/>
    <mergeCell ref="K26:L26"/>
    <mergeCell ref="K13:L13"/>
    <mergeCell ref="K6:M6"/>
    <mergeCell ref="C12:D12"/>
    <mergeCell ref="C13:D13"/>
    <mergeCell ref="E13:F13"/>
    <mergeCell ref="G13:H13"/>
    <mergeCell ref="I13:J13"/>
    <mergeCell ref="E54:F54"/>
    <mergeCell ref="G54:H54"/>
    <mergeCell ref="I54:J54"/>
    <mergeCell ref="E34:F34"/>
    <mergeCell ref="I34:J34"/>
    <mergeCell ref="G34:H34"/>
    <mergeCell ref="I37:J37"/>
    <mergeCell ref="E37:F37"/>
    <mergeCell ref="G37:H37"/>
    <mergeCell ref="C34:D34"/>
    <mergeCell ref="F50:G50"/>
    <mergeCell ref="B50:C50"/>
    <mergeCell ref="E53:F53"/>
    <mergeCell ref="G53:H53"/>
    <mergeCell ref="I53:J53"/>
    <mergeCell ref="A48:B48"/>
    <mergeCell ref="A46:B46"/>
    <mergeCell ref="C37:D37"/>
    <mergeCell ref="K8:M8"/>
    <mergeCell ref="K9:M9"/>
    <mergeCell ref="C11:G11"/>
    <mergeCell ref="I11:J11"/>
    <mergeCell ref="K11:M11"/>
    <mergeCell ref="K10:M10"/>
    <mergeCell ref="K14:L14"/>
    <mergeCell ref="C14:D14"/>
    <mergeCell ref="E14:F14"/>
    <mergeCell ref="H3:J3"/>
    <mergeCell ref="C7:G7"/>
    <mergeCell ref="C8:G8"/>
    <mergeCell ref="G14:H14"/>
    <mergeCell ref="C6:G6"/>
    <mergeCell ref="C9:G9"/>
    <mergeCell ref="I14:J14"/>
    <mergeCell ref="C26:D26"/>
    <mergeCell ref="C53:D53"/>
    <mergeCell ref="C5:D5"/>
    <mergeCell ref="E5:F5"/>
    <mergeCell ref="G5:H5"/>
    <mergeCell ref="I5:J5"/>
    <mergeCell ref="AB81:AC81"/>
    <mergeCell ref="G60:L60"/>
    <mergeCell ref="G61:L61"/>
    <mergeCell ref="G64:L64"/>
    <mergeCell ref="V81:W81"/>
    <mergeCell ref="K81:L81"/>
    <mergeCell ref="M61:N61"/>
    <mergeCell ref="X81:Y81"/>
    <mergeCell ref="I81:J81"/>
    <mergeCell ref="T81:U81"/>
    <mergeCell ref="G69:H69"/>
    <mergeCell ref="I69:J69"/>
    <mergeCell ref="K69:L69"/>
    <mergeCell ref="G81:H81"/>
    <mergeCell ref="G66:L66"/>
    <mergeCell ref="G65:L65"/>
    <mergeCell ref="K5:L5"/>
    <mergeCell ref="I26:J26"/>
    <mergeCell ref="E26:F26"/>
    <mergeCell ref="G26:H26"/>
    <mergeCell ref="Z81:AA81"/>
    <mergeCell ref="C81:D81"/>
    <mergeCell ref="E81:F81"/>
    <mergeCell ref="E55:F55"/>
    <mergeCell ref="E56:F56"/>
    <mergeCell ref="E65:F65"/>
    <mergeCell ref="E66:F66"/>
    <mergeCell ref="G58:L58"/>
    <mergeCell ref="E57:F57"/>
    <mergeCell ref="G57:L57"/>
    <mergeCell ref="G59:L59"/>
    <mergeCell ref="E58:F58"/>
    <mergeCell ref="G55:L55"/>
    <mergeCell ref="G56:L56"/>
    <mergeCell ref="E59:F59"/>
    <mergeCell ref="E60:F60"/>
    <mergeCell ref="E64:F64"/>
    <mergeCell ref="C69:D69"/>
    <mergeCell ref="E69:F69"/>
    <mergeCell ref="K7:M7"/>
    <mergeCell ref="A68:B68"/>
    <mergeCell ref="C68:N68"/>
    <mergeCell ref="C67:D67"/>
    <mergeCell ref="E67:F67"/>
    <mergeCell ref="G67:H67"/>
    <mergeCell ref="I67:J67"/>
    <mergeCell ref="K67:L67"/>
    <mergeCell ref="G27:H27"/>
    <mergeCell ref="G28:H28"/>
    <mergeCell ref="G29:H29"/>
    <mergeCell ref="G30:H30"/>
    <mergeCell ref="A44:B44"/>
    <mergeCell ref="G31:H31"/>
    <mergeCell ref="G32:H32"/>
    <mergeCell ref="G33:H33"/>
    <mergeCell ref="C54:D54"/>
    <mergeCell ref="M56:N56"/>
    <mergeCell ref="M58:N58"/>
    <mergeCell ref="M59:N59"/>
    <mergeCell ref="K62:L62"/>
    <mergeCell ref="M60:N60"/>
    <mergeCell ref="M62:N62"/>
    <mergeCell ref="M57:N57"/>
    <mergeCell ref="E61:F61"/>
  </mergeCells>
  <phoneticPr fontId="15" type="noConversion"/>
  <conditionalFormatting sqref="T126:AC126 AC132 T129:AC129 AC128:AC129 L142:L143 C117:L117 C108:L108 C99:L99 L132:L135 F133:F135 J133:J135 D133:D135 C129:L129 L126:L129 C126:L127 H133:H135">
    <cfRule type="cellIs" dxfId="35" priority="87" stopIfTrue="1" operator="greaterThan">
      <formula>0</formula>
    </cfRule>
  </conditionalFormatting>
  <conditionalFormatting sqref="M136:M139 AD136:AD139">
    <cfRule type="cellIs" dxfId="34" priority="88" stopIfTrue="1" operator="greaterThan">
      <formula>0</formula>
    </cfRule>
  </conditionalFormatting>
  <conditionalFormatting sqref="T132:AD132 C132:M132">
    <cfRule type="cellIs" dxfId="33" priority="89" stopIfTrue="1" operator="greaterThan">
      <formula>0</formula>
    </cfRule>
  </conditionalFormatting>
  <conditionalFormatting sqref="N84 E133:E135 G133:G135 I133:I135 K133:K135 C35">
    <cfRule type="cellIs" dxfId="32" priority="90" stopIfTrue="1" operator="greaterThan">
      <formula>0</formula>
    </cfRule>
  </conditionalFormatting>
  <conditionalFormatting sqref="C142:L143">
    <cfRule type="cellIs" dxfId="31" priority="91" stopIfTrue="1" operator="greaterThan">
      <formula>0</formula>
    </cfRule>
  </conditionalFormatting>
  <conditionalFormatting sqref="C140:M140 T140:AD140">
    <cfRule type="cellIs" dxfId="30" priority="92" stopIfTrue="1" operator="greaterThan">
      <formula>0</formula>
    </cfRule>
  </conditionalFormatting>
  <conditionalFormatting sqref="C136:M139 T136:AD139">
    <cfRule type="cellIs" dxfId="29" priority="93" stopIfTrue="1" operator="greaterThan">
      <formula>0</formula>
    </cfRule>
  </conditionalFormatting>
  <conditionalFormatting sqref="T144:AC144 C144:L144">
    <cfRule type="cellIs" dxfId="28" priority="94" stopIfTrue="1" operator="greaterThan">
      <formula>0</formula>
    </cfRule>
  </conditionalFormatting>
  <conditionalFormatting sqref="T128:AD128 T130:AD131 C128:M128 C130:M131">
    <cfRule type="cellIs" dxfId="27" priority="95" stopIfTrue="1" operator="greaterThan">
      <formula>0</formula>
    </cfRule>
  </conditionalFormatting>
  <conditionalFormatting sqref="T91:T97 V91:AC97 C91:C97 E91:L97 C100:L106 C109:L115 C118:L124 T100:AC106 T109:AC115 T118:AC124">
    <cfRule type="cellIs" dxfId="26" priority="96" stopIfTrue="1" operator="greaterThan">
      <formula>0</formula>
    </cfRule>
  </conditionalFormatting>
  <conditionalFormatting sqref="U91:U97 AA91:AA97 Y91:Y97 W91:W97 D91:D97 J91:J97 H91:H97 F91:F97 M46:N46">
    <cfRule type="cellIs" dxfId="25" priority="97" stopIfTrue="1" operator="greaterThan">
      <formula>0</formula>
    </cfRule>
  </conditionalFormatting>
  <conditionalFormatting sqref="I14 K14 E14 G14 C14:C15 D15">
    <cfRule type="cellIs" dxfId="24" priority="99" stopIfTrue="1" operator="between">
      <formula>"x"</formula>
      <formula>"y"</formula>
    </cfRule>
  </conditionalFormatting>
  <conditionalFormatting sqref="AA128 U128 W128 Y128 AC130:AD131 J128 D128 F128 H128 L130:M131">
    <cfRule type="cellIs" dxfId="23" priority="28" stopIfTrue="1" operator="greaterThan">
      <formula>0</formula>
    </cfRule>
  </conditionalFormatting>
  <conditionalFormatting sqref="E15:L15">
    <cfRule type="cellIs" dxfId="22" priority="122" stopIfTrue="1" operator="equal">
      <formula>0</formula>
    </cfRule>
  </conditionalFormatting>
  <conditionalFormatting sqref="C16:L17 C19:L19 C22:L22 C24:L24 C27:L27 C29:L29 C32:L32">
    <cfRule type="containsText" dxfId="21" priority="22" operator="containsText" text="w">
      <formula>NOT(ISERROR(SEARCH("w",C16)))</formula>
    </cfRule>
  </conditionalFormatting>
  <conditionalFormatting sqref="C16:L17 C19:L19 C22:L22 C24:L24 C27:L27 C29:L29 C32:L32">
    <cfRule type="containsText" dxfId="20" priority="21" operator="containsText" text="x">
      <formula>NOT(ISERROR(SEARCH("x",C16)))</formula>
    </cfRule>
  </conditionalFormatting>
  <conditionalFormatting sqref="C16:L17 C19:L19 C22:L22 C24:L24 C27:L27 C29:L29 C32:L32">
    <cfRule type="containsText" dxfId="19" priority="20" operator="containsText" text="y">
      <formula>NOT(ISERROR(SEARCH("y",C16)))</formula>
    </cfRule>
  </conditionalFormatting>
  <conditionalFormatting sqref="C16:L17 C19:L19 C22:L22 C24:L24 C27:L27 C29:L29 C32:L32">
    <cfRule type="containsText" dxfId="18" priority="19" operator="containsText" text="z">
      <formula>NOT(ISERROR(SEARCH("z",C16)))</formula>
    </cfRule>
  </conditionalFormatting>
  <conditionalFormatting sqref="C16:L17 C19:L19 C22:L22 C24:L24 C27:L27 C29:L29 C32:L32">
    <cfRule type="cellIs" dxfId="17" priority="18" operator="equal">
      <formula>"E"</formula>
    </cfRule>
  </conditionalFormatting>
  <conditionalFormatting sqref="C16:L33">
    <cfRule type="cellIs" dxfId="16" priority="5" operator="equal">
      <formula>"e"</formula>
    </cfRule>
    <cfRule type="containsText" dxfId="15" priority="6" operator="containsText" text="yd">
      <formula>NOT(ISERROR(SEARCH("yd",C16)))</formula>
    </cfRule>
    <cfRule type="containsText" dxfId="14" priority="7" operator="containsText" text="yc">
      <formula>NOT(ISERROR(SEARCH("yc",C16)))</formula>
    </cfRule>
    <cfRule type="containsText" dxfId="13" priority="8" operator="containsText" text="yb">
      <formula>NOT(ISERROR(SEARCH("yb",C16)))</formula>
    </cfRule>
    <cfRule type="containsText" dxfId="12" priority="9" operator="containsText" text="ya">
      <formula>NOT(ISERROR(SEARCH("ya",C16)))</formula>
    </cfRule>
    <cfRule type="containsText" dxfId="11" priority="10" operator="containsText" text="xd">
      <formula>NOT(ISERROR(SEARCH("xd",C16)))</formula>
    </cfRule>
    <cfRule type="containsText" dxfId="10" priority="11" operator="containsText" text="xc">
      <formula>NOT(ISERROR(SEARCH("xc",C16)))</formula>
    </cfRule>
    <cfRule type="containsText" dxfId="9" priority="12" operator="containsText" text="xb">
      <formula>NOT(ISERROR(SEARCH("xb",C16)))</formula>
    </cfRule>
    <cfRule type="containsText" dxfId="8" priority="13" operator="containsText" text="xa">
      <formula>NOT(ISERROR(SEARCH("xa",C16)))</formula>
    </cfRule>
    <cfRule type="containsText" dxfId="7" priority="14" operator="containsText" text="wd">
      <formula>NOT(ISERROR(SEARCH("wd",C16)))</formula>
    </cfRule>
    <cfRule type="containsText" dxfId="6" priority="15" operator="containsText" text="wc">
      <formula>NOT(ISERROR(SEARCH("wc",C16)))</formula>
    </cfRule>
    <cfRule type="containsText" dxfId="5" priority="16" operator="containsText" text="wb">
      <formula>NOT(ISERROR(SEARCH("wb",C16)))</formula>
    </cfRule>
    <cfRule type="containsText" dxfId="4" priority="17" operator="containsText" text="wa">
      <formula>NOT(ISERROR(SEARCH("wa",C16)))</formula>
    </cfRule>
  </conditionalFormatting>
  <conditionalFormatting sqref="C17:L33">
    <cfRule type="containsText" dxfId="3" priority="1" operator="containsText" text="zd">
      <formula>NOT(ISERROR(SEARCH("zd",C17)))</formula>
    </cfRule>
    <cfRule type="containsText" dxfId="2" priority="2" operator="containsText" text="zc">
      <formula>NOT(ISERROR(SEARCH("zc",C17)))</formula>
    </cfRule>
    <cfRule type="containsText" dxfId="1" priority="3" operator="containsText" text="zb">
      <formula>NOT(ISERROR(SEARCH("zb",C17)))</formula>
    </cfRule>
    <cfRule type="containsText" dxfId="0" priority="4" operator="containsText" text="za">
      <formula>NOT(ISERROR(SEARCH("za",C17)))</formula>
    </cfRule>
  </conditionalFormatting>
  <printOptions horizontalCentered="1"/>
  <pageMargins left="0.70866141732283472" right="0.31496062992125984" top="7.874015748031496E-2" bottom="0.31496062992125984" header="0.51181102362204722" footer="0.51181102362204722"/>
  <pageSetup paperSize="9" scale="85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Primar 2klassig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Roland.Birrer@sz.ch</dc:creator>
  <cp:lastModifiedBy>Roland Birrer</cp:lastModifiedBy>
  <cp:lastPrinted>2018-06-12T11:32:55Z</cp:lastPrinted>
  <dcterms:created xsi:type="dcterms:W3CDTF">2003-12-21T15:41:39Z</dcterms:created>
  <dcterms:modified xsi:type="dcterms:W3CDTF">2022-04-19T11:30:45Z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96 96 1280 720</vt:lpwstr>
  </property>
</Properties>
</file>