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8915" windowHeight="11055"/>
  </bookViews>
  <sheets>
    <sheet name="Anleitung  Bemerkungen" sheetId="1" r:id="rId1"/>
    <sheet name="1. BewerberIn" sheetId="2" r:id="rId2"/>
    <sheet name="2. Eltern" sheetId="3" r:id="rId3"/>
    <sheet name="3. Ausbildung" sheetId="4" r:id="rId4"/>
    <sheet name="Stipendium" sheetId="5" r:id="rId5"/>
    <sheet name="Tabelle" sheetId="8" state="hidden" r:id="rId6"/>
  </sheets>
  <calcPr calcId="145621" concurrentCalc="0"/>
</workbook>
</file>

<file path=xl/calcChain.xml><?xml version="1.0" encoding="utf-8"?>
<calcChain xmlns="http://schemas.openxmlformats.org/spreadsheetml/2006/main">
  <c r="K18" i="5" l="1"/>
  <c r="K8" i="5"/>
  <c r="E7" i="5"/>
  <c r="K19" i="5"/>
  <c r="K7" i="5"/>
  <c r="K9" i="5"/>
  <c r="E8" i="5"/>
  <c r="E11" i="5"/>
  <c r="E10" i="5"/>
  <c r="E9" i="5"/>
  <c r="E23" i="5"/>
  <c r="K11" i="5"/>
  <c r="K23" i="5"/>
  <c r="E26" i="5"/>
  <c r="E28" i="5"/>
</calcChain>
</file>

<file path=xl/sharedStrings.xml><?xml version="1.0" encoding="utf-8"?>
<sst xmlns="http://schemas.openxmlformats.org/spreadsheetml/2006/main" count="89" uniqueCount="83">
  <si>
    <t>Eltern</t>
  </si>
  <si>
    <t>Stipendium</t>
  </si>
  <si>
    <t>1. BewerberIn</t>
  </si>
  <si>
    <t>2. Eltern</t>
  </si>
  <si>
    <t>3. Ausbildung</t>
  </si>
  <si>
    <t>Gehen Sie der Reihe nach wie folgt durch:</t>
  </si>
  <si>
    <t>Sie können Einfluss auf die Höhe des Stipendiums haben.</t>
  </si>
  <si>
    <t>Anleitung / Bemerkungen</t>
  </si>
  <si>
    <t>Universität, ETH</t>
  </si>
  <si>
    <t>Gymnasium</t>
  </si>
  <si>
    <t>Brückenangebot, FMS, Vorkurs</t>
  </si>
  <si>
    <t>bei den Eltern</t>
  </si>
  <si>
    <t>auswärts</t>
  </si>
  <si>
    <t>Wie alt sind Sie bei Beginn des Ausbildungsjahres?</t>
  </si>
  <si>
    <t>Anzahl Geschwister</t>
  </si>
  <si>
    <t>a) im Vorschul- oder Schulalter</t>
  </si>
  <si>
    <t>b) in Ausbildung</t>
  </si>
  <si>
    <t>Lehrlings- oder Praktikumslohn während des Ausbildungsjahres</t>
  </si>
  <si>
    <t>Einkommen aus Voll- oder Teilzeiterwerb während des Ausbildungsjahres</t>
  </si>
  <si>
    <t>Ferienverdienst während des Ausbildungsjahres</t>
  </si>
  <si>
    <t>erhaltene Alimente während des Ausbildungsjahres</t>
  </si>
  <si>
    <t>Waisen- oder Halbwaisenrente während des Ausbildungsjahres</t>
  </si>
  <si>
    <t>Bewerber / Bewerberin</t>
  </si>
  <si>
    <t>Sind die Eltern steuerlich getrennt erfasst</t>
  </si>
  <si>
    <t>ja</t>
  </si>
  <si>
    <t>nein</t>
  </si>
  <si>
    <t>Wenn ja:</t>
  </si>
  <si>
    <t>gemäss Steuerveranlagung (direkte Bundessteuer, Code 820)</t>
  </si>
  <si>
    <t>Wenn nein:</t>
  </si>
  <si>
    <r>
      <rPr>
        <b/>
        <sz val="14"/>
        <color theme="1"/>
        <rFont val="Calibri"/>
        <family val="2"/>
        <scheme val="minor"/>
      </rPr>
      <t>REIN</t>
    </r>
    <r>
      <rPr>
        <sz val="14"/>
        <color theme="1"/>
        <rFont val="Calibri"/>
        <family val="2"/>
        <scheme val="minor"/>
      </rPr>
      <t>einkommen der</t>
    </r>
    <r>
      <rPr>
        <sz val="14"/>
        <color rgb="FFFFCCFF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Mutter</t>
    </r>
  </si>
  <si>
    <r>
      <rPr>
        <b/>
        <sz val="14"/>
        <color theme="1"/>
        <rFont val="Calibri"/>
        <family val="2"/>
        <scheme val="minor"/>
      </rPr>
      <t>REIN</t>
    </r>
    <r>
      <rPr>
        <sz val="14"/>
        <color theme="1"/>
        <rFont val="Calibri"/>
        <family val="2"/>
        <scheme val="minor"/>
      </rPr>
      <t xml:space="preserve">vermögen der </t>
    </r>
    <r>
      <rPr>
        <sz val="14"/>
        <color rgb="FFFF0000"/>
        <rFont val="Calibri"/>
        <family val="2"/>
        <scheme val="minor"/>
      </rPr>
      <t>Mutter</t>
    </r>
  </si>
  <si>
    <r>
      <rPr>
        <b/>
        <sz val="14"/>
        <color theme="1"/>
        <rFont val="Calibri"/>
        <family val="2"/>
        <scheme val="minor"/>
      </rPr>
      <t>REIN</t>
    </r>
    <r>
      <rPr>
        <sz val="14"/>
        <color theme="1"/>
        <rFont val="Calibri"/>
        <family val="2"/>
        <scheme val="minor"/>
      </rPr>
      <t xml:space="preserve">einkommen des </t>
    </r>
    <r>
      <rPr>
        <sz val="14"/>
        <color rgb="FFFF0000"/>
        <rFont val="Calibri"/>
        <family val="2"/>
        <scheme val="minor"/>
      </rPr>
      <t>Vaters</t>
    </r>
  </si>
  <si>
    <r>
      <rPr>
        <b/>
        <sz val="14"/>
        <color theme="1"/>
        <rFont val="Calibri"/>
        <family val="2"/>
        <scheme val="minor"/>
      </rPr>
      <t>REIN</t>
    </r>
    <r>
      <rPr>
        <sz val="14"/>
        <color theme="1"/>
        <rFont val="Calibri"/>
        <family val="2"/>
        <scheme val="minor"/>
      </rPr>
      <t xml:space="preserve">vermögen des </t>
    </r>
    <r>
      <rPr>
        <sz val="14"/>
        <color rgb="FFFF0000"/>
        <rFont val="Calibri"/>
        <family val="2"/>
        <scheme val="minor"/>
      </rPr>
      <t>Vaters</t>
    </r>
  </si>
  <si>
    <r>
      <rPr>
        <b/>
        <sz val="14"/>
        <rFont val="Calibri"/>
        <family val="2"/>
        <scheme val="minor"/>
      </rPr>
      <t>REIN</t>
    </r>
    <r>
      <rPr>
        <sz val="14"/>
        <rFont val="Calibri"/>
        <family val="2"/>
        <scheme val="minor"/>
      </rPr>
      <t>einkommen der Eltern</t>
    </r>
  </si>
  <si>
    <r>
      <rPr>
        <b/>
        <sz val="14"/>
        <rFont val="Calibri"/>
        <family val="2"/>
        <scheme val="minor"/>
      </rPr>
      <t>REIN</t>
    </r>
    <r>
      <rPr>
        <sz val="14"/>
        <rFont val="Calibri"/>
        <family val="2"/>
        <scheme val="minor"/>
      </rPr>
      <t>vermögen der Eltern</t>
    </r>
  </si>
  <si>
    <t xml:space="preserve">Am Schluss finden Sie das Resultat unter </t>
  </si>
  <si>
    <t>Stipendium.</t>
  </si>
  <si>
    <t>Ausbildung</t>
  </si>
  <si>
    <t>Wählen Sie die Kategorie Ihrer Ausbildung:</t>
  </si>
  <si>
    <t>Achtung!</t>
  </si>
  <si>
    <t>Wo wohnen Sie?</t>
  </si>
  <si>
    <r>
      <t xml:space="preserve">Vollzeit-Berufsschule </t>
    </r>
    <r>
      <rPr>
        <sz val="11"/>
        <color theme="1"/>
        <rFont val="Calibri"/>
        <family val="2"/>
        <scheme val="minor"/>
      </rPr>
      <t>(z.B. Handelsschule)</t>
    </r>
  </si>
  <si>
    <r>
      <t xml:space="preserve">Berufsmaturitätsschule </t>
    </r>
    <r>
      <rPr>
        <sz val="11"/>
        <color theme="1"/>
        <rFont val="Calibri"/>
        <family val="2"/>
        <scheme val="minor"/>
      </rPr>
      <t>(nach der Lehre)</t>
    </r>
  </si>
  <si>
    <r>
      <t xml:space="preserve">Höh. Berufsbildung </t>
    </r>
    <r>
      <rPr>
        <sz val="11"/>
        <color theme="1"/>
        <rFont val="Calibri"/>
        <family val="2"/>
        <scheme val="minor"/>
      </rPr>
      <t>(Höh. Fachschule, eidg. Fachausweis)</t>
    </r>
  </si>
  <si>
    <t>Wie oft pro Woche essen Sie auswärts?</t>
  </si>
  <si>
    <t>Sekundärstufe II</t>
  </si>
  <si>
    <t>Tertiärstufe</t>
  </si>
  <si>
    <r>
      <t xml:space="preserve">Fahrkosten pro Jahr </t>
    </r>
    <r>
      <rPr>
        <sz val="11"/>
        <color theme="1"/>
        <rFont val="Calibri"/>
        <family val="2"/>
        <scheme val="minor"/>
      </rPr>
      <t>(Wohnort &lt;-&gt; Ausbildungsstätte)</t>
    </r>
  </si>
  <si>
    <t>Wie viele Jahre dauert die Ausbildung noch?</t>
  </si>
  <si>
    <t>STIPENDIUM</t>
  </si>
  <si>
    <t>(Ausbildungsbedingt)</t>
  </si>
  <si>
    <t>Beachten Sie, dass die verlangten Angaben immer das Ausbildungsjahr betreffen, für das Sie ein Stipendium</t>
  </si>
  <si>
    <t>berechnen möchten.</t>
  </si>
  <si>
    <r>
      <t xml:space="preserve">Die Stipendienberechnung ist </t>
    </r>
    <r>
      <rPr>
        <b/>
        <sz val="14"/>
        <color theme="1"/>
        <rFont val="Calibri"/>
        <family val="2"/>
        <scheme val="minor"/>
      </rPr>
      <t>ohne Gewähr.</t>
    </r>
    <r>
      <rPr>
        <sz val="14"/>
        <color theme="1"/>
        <rFont val="Calibri"/>
        <family val="2"/>
        <scheme val="minor"/>
      </rPr>
      <t xml:space="preserve"> Sie kann aufzeigen, ob es sich lohnt, einen Stipendien-Antrag beim</t>
    </r>
  </si>
  <si>
    <r>
      <t>Elternbeitrag: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Liegenschaftsunterhalt </t>
    </r>
    <r>
      <rPr>
        <sz val="14"/>
        <color theme="1"/>
        <rFont val="Calibri"/>
        <family val="2"/>
        <scheme val="minor"/>
      </rPr>
      <t xml:space="preserve">und </t>
    </r>
    <r>
      <rPr>
        <i/>
        <sz val="14"/>
        <color theme="1"/>
        <rFont val="Calibri"/>
        <family val="2"/>
        <scheme val="minor"/>
      </rPr>
      <t xml:space="preserve">Einzahlungen in die 2. Säule </t>
    </r>
    <r>
      <rPr>
        <sz val="14"/>
        <color theme="1"/>
        <rFont val="Calibri"/>
        <family val="2"/>
        <scheme val="minor"/>
      </rPr>
      <t>(Pensionskasse) sind nicht berücksichtigt.</t>
    </r>
  </si>
  <si>
    <r>
      <t>Beitrag BewerberIn: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 Eigene Kinder </t>
    </r>
    <r>
      <rPr>
        <sz val="14"/>
        <color theme="1"/>
        <rFont val="Calibri"/>
        <family val="2"/>
        <scheme val="minor"/>
      </rPr>
      <t xml:space="preserve">und die </t>
    </r>
    <r>
      <rPr>
        <i/>
        <sz val="14"/>
        <color theme="1"/>
        <rFont val="Calibri"/>
        <family val="2"/>
        <scheme val="minor"/>
      </rPr>
      <t xml:space="preserve">finanzielle Leistungsfähigkeit des Ehepartners/der Ehepartnerin </t>
    </r>
  </si>
  <si>
    <t>sind nicht berücksichtigt. Sie können Einfluss auf die Höhe des Stipendiums haben.</t>
  </si>
  <si>
    <r>
      <t xml:space="preserve">Ausbildungen, die </t>
    </r>
    <r>
      <rPr>
        <i/>
        <sz val="14"/>
        <color theme="1"/>
        <rFont val="Calibri"/>
        <family val="2"/>
        <scheme val="minor"/>
      </rPr>
      <t>weniger als ein halbes Jahr</t>
    </r>
    <r>
      <rPr>
        <sz val="14"/>
        <color theme="1"/>
        <rFont val="Calibri"/>
        <family val="2"/>
        <scheme val="minor"/>
      </rPr>
      <t xml:space="preserve"> dauern oder </t>
    </r>
    <r>
      <rPr>
        <i/>
        <sz val="14"/>
        <color theme="1"/>
        <rFont val="Calibri"/>
        <family val="2"/>
        <scheme val="minor"/>
      </rPr>
      <t xml:space="preserve">weniger als 600 Lektionen umfassen, </t>
    </r>
    <r>
      <rPr>
        <sz val="14"/>
        <color theme="1"/>
        <rFont val="Calibri"/>
        <family val="2"/>
        <scheme val="minor"/>
      </rPr>
      <t xml:space="preserve">sind </t>
    </r>
  </si>
  <si>
    <t>Ausbildungskosten</t>
  </si>
  <si>
    <t>Elternbeitrag</t>
  </si>
  <si>
    <t>Bewerberbeitrag</t>
  </si>
  <si>
    <t>Schulgeld</t>
  </si>
  <si>
    <t>anrechenbares Einkommen</t>
  </si>
  <si>
    <t>anrechenbares Vermögen</t>
  </si>
  <si>
    <t>Schulmaterial</t>
  </si>
  <si>
    <t>Fahrkosten</t>
  </si>
  <si>
    <t>auswärts wohnen/essen</t>
  </si>
  <si>
    <t>TOTAL</t>
  </si>
  <si>
    <t>Verschiedenes</t>
  </si>
  <si>
    <t>zumutbarer Elternbeitrag</t>
  </si>
  <si>
    <t>(gemäss Anhang VVzVAB)</t>
  </si>
  <si>
    <t>Amt für Berufsbildung einzureichen.</t>
  </si>
  <si>
    <t>Lehre</t>
  </si>
  <si>
    <t>TOTAL (gerundet)</t>
  </si>
  <si>
    <r>
      <t xml:space="preserve">nicht stipendienberechtigt, ebensowenig wie </t>
    </r>
    <r>
      <rPr>
        <i/>
        <sz val="14"/>
        <color theme="1"/>
        <rFont val="Calibri"/>
        <family val="2"/>
        <scheme val="minor"/>
      </rPr>
      <t xml:space="preserve">staatlich nicht anerkannte </t>
    </r>
    <r>
      <rPr>
        <sz val="14"/>
        <color theme="1"/>
        <rFont val="Calibri"/>
        <family val="2"/>
        <scheme val="minor"/>
      </rPr>
      <t>Ausbildungen.</t>
    </r>
  </si>
  <si>
    <t>und geben Sie die erforderlichen Daten ein.</t>
  </si>
  <si>
    <r>
      <rPr>
        <b/>
        <sz val="14"/>
        <rFont val="Calibri"/>
        <family val="2"/>
        <scheme val="minor"/>
      </rPr>
      <t>REIN</t>
    </r>
    <r>
      <rPr>
        <sz val="14"/>
        <rFont val="Calibri"/>
        <family val="2"/>
        <scheme val="minor"/>
      </rPr>
      <t>vermögen gemäss Steuerveranlagung (kantonale Steuern, Code 970)</t>
    </r>
  </si>
  <si>
    <t>gemäss Steuerveranlagung (kantonale Steuern, Code 970)</t>
  </si>
  <si>
    <t>STIPENDIENRECHNER KANTON SCHWYZ</t>
  </si>
  <si>
    <t xml:space="preserve">Gesetzliche Grundlage </t>
  </si>
  <si>
    <t>Gesetz und Vollzugsverordnung zum Gesetz über Ausbildungsbeiträge (SRSZ 661.110 / SRSZ 661.111)</t>
  </si>
  <si>
    <t>Fachhochschule, Pädagogische Hochschule</t>
  </si>
  <si>
    <t>Schulgeld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</si>
</sst>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&quot;Fr.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CCFF"/>
      <name val="Calibri"/>
      <family val="2"/>
      <scheme val="minor"/>
    </font>
    <font>
      <sz val="14"/>
      <color rgb="FFFF0000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11" fillId="0" borderId="1">
      <alignment horizontal="right" vertical="center"/>
    </xf>
    <xf numFmtId="43" fontId="11" fillId="0" borderId="1">
      <alignment horizontal="right" vertical="center"/>
    </xf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7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4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4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0" fillId="2" borderId="0" xfId="0" applyFill="1" applyProtection="1"/>
    <xf numFmtId="0" fontId="3" fillId="2" borderId="0" xfId="0" applyFont="1" applyFill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3" fontId="11" fillId="0" borderId="1" xfId="1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1" fontId="3" fillId="0" borderId="7" xfId="0" applyNumberFormat="1" applyFont="1" applyBorder="1" applyAlignment="1">
      <alignment vertical="center"/>
    </xf>
    <xf numFmtId="164" fontId="21" fillId="0" borderId="0" xfId="1" applyNumberFormat="1" applyFont="1" applyFill="1"/>
    <xf numFmtId="165" fontId="17" fillId="0" borderId="0" xfId="0" applyNumberFormat="1" applyFont="1" applyAlignment="1">
      <alignment vertical="center"/>
    </xf>
    <xf numFmtId="0" fontId="22" fillId="0" borderId="0" xfId="0" applyFont="1"/>
    <xf numFmtId="0" fontId="22" fillId="6" borderId="0" xfId="0" applyFont="1" applyFill="1"/>
    <xf numFmtId="0" fontId="23" fillId="6" borderId="0" xfId="0" applyFont="1" applyFill="1"/>
    <xf numFmtId="0" fontId="23" fillId="6" borderId="0" xfId="0" applyFont="1" applyFill="1" applyAlignment="1">
      <alignment horizontal="left" vertical="center"/>
    </xf>
    <xf numFmtId="0" fontId="2" fillId="6" borderId="0" xfId="0" applyFont="1" applyFill="1"/>
    <xf numFmtId="0" fontId="4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7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4">
    <cellStyle name="Komma" xfId="1" builtinId="3"/>
    <cellStyle name="Standard" xfId="0" builtinId="0"/>
    <cellStyle name="Stil 1" xfId="2"/>
    <cellStyle name="Stil 2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1" tint="4.9989318521683403E-2"/>
  </sheetPr>
  <dimension ref="A1:K28"/>
  <sheetViews>
    <sheetView showGridLines="0" tabSelected="1" zoomScaleNormal="100" workbookViewId="0">
      <selection activeCell="A23" sqref="A23:K23"/>
    </sheetView>
  </sheetViews>
  <sheetFormatPr baseColWidth="10" defaultRowHeight="15" x14ac:dyDescent="0.25"/>
  <cols>
    <col min="2" max="2" width="11.42578125" customWidth="1"/>
    <col min="5" max="6" width="11.42578125" customWidth="1"/>
  </cols>
  <sheetData>
    <row r="1" spans="1:11" s="65" customFormat="1" ht="23.25" x14ac:dyDescent="0.25">
      <c r="A1" s="72" t="s">
        <v>78</v>
      </c>
      <c r="B1" s="72"/>
      <c r="C1" s="72"/>
      <c r="D1" s="72"/>
      <c r="E1" s="72"/>
      <c r="F1" s="72"/>
      <c r="G1" s="66"/>
      <c r="H1" s="66"/>
      <c r="I1" s="66"/>
      <c r="J1" s="66"/>
      <c r="K1" s="66"/>
    </row>
    <row r="2" spans="1:11" s="65" customFormat="1" ht="9.9499999999999993" customHeight="1" x14ac:dyDescent="0.25">
      <c r="A2" s="68"/>
      <c r="B2" s="68"/>
      <c r="C2" s="68"/>
      <c r="D2" s="68"/>
      <c r="E2" s="68"/>
      <c r="F2" s="68"/>
      <c r="G2" s="66"/>
      <c r="H2" s="66"/>
      <c r="I2" s="66"/>
      <c r="J2" s="66"/>
      <c r="K2" s="66"/>
    </row>
    <row r="3" spans="1:11" ht="23.25" x14ac:dyDescent="0.25">
      <c r="A3" s="72" t="s">
        <v>7</v>
      </c>
      <c r="B3" s="72"/>
      <c r="C3" s="72"/>
      <c r="D3" s="72"/>
      <c r="E3" s="27"/>
      <c r="F3" s="27"/>
      <c r="G3" s="27"/>
      <c r="H3" s="27"/>
      <c r="I3" s="27"/>
      <c r="J3" s="27"/>
      <c r="K3" s="27"/>
    </row>
    <row r="4" spans="1:11" ht="17.100000000000001" customHeigh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" customFormat="1" ht="18.75" x14ac:dyDescent="0.3">
      <c r="A5" s="73" t="s">
        <v>5</v>
      </c>
      <c r="B5" s="73"/>
      <c r="C5" s="73"/>
      <c r="D5" s="73"/>
      <c r="E5" s="28"/>
      <c r="F5" s="28"/>
      <c r="G5" s="28"/>
      <c r="H5" s="28"/>
      <c r="I5" s="28"/>
      <c r="J5" s="28"/>
      <c r="K5" s="28"/>
    </row>
    <row r="6" spans="1:11" s="2" customFormat="1" ht="18.75" x14ac:dyDescent="0.3">
      <c r="A6" s="76" t="s">
        <v>2</v>
      </c>
      <c r="B6" s="76"/>
      <c r="C6" s="70" t="s">
        <v>3</v>
      </c>
      <c r="D6" s="70"/>
      <c r="E6" s="75" t="s">
        <v>4</v>
      </c>
      <c r="F6" s="75"/>
      <c r="G6" s="28"/>
      <c r="H6" s="28"/>
      <c r="I6" s="28"/>
      <c r="J6" s="28"/>
      <c r="K6" s="28"/>
    </row>
    <row r="7" spans="1:11" s="2" customFormat="1" ht="18.75" x14ac:dyDescent="0.3">
      <c r="A7" s="73" t="s">
        <v>75</v>
      </c>
      <c r="B7" s="73"/>
      <c r="C7" s="73"/>
      <c r="D7" s="73"/>
      <c r="E7" s="73"/>
      <c r="F7" s="73"/>
      <c r="G7" s="73"/>
      <c r="H7" s="73"/>
      <c r="I7" s="73"/>
      <c r="J7" s="28"/>
      <c r="K7" s="28"/>
    </row>
    <row r="8" spans="1:11" ht="18.75" x14ac:dyDescent="0.3">
      <c r="A8" s="29" t="s">
        <v>35</v>
      </c>
      <c r="B8" s="29"/>
      <c r="C8" s="29"/>
      <c r="D8" s="29"/>
      <c r="E8" s="71" t="s">
        <v>36</v>
      </c>
      <c r="F8" s="71"/>
      <c r="G8" s="29"/>
      <c r="H8" s="29"/>
      <c r="I8" s="30"/>
      <c r="J8" s="27"/>
      <c r="K8" s="27"/>
    </row>
    <row r="9" spans="1:11" s="2" customFormat="1" ht="17.100000000000001" customHeight="1" x14ac:dyDescent="0.3">
      <c r="A9" s="28"/>
      <c r="B9" s="31"/>
      <c r="C9" s="31"/>
      <c r="D9" s="31"/>
      <c r="E9" s="31"/>
      <c r="F9" s="31"/>
      <c r="G9" s="31"/>
      <c r="H9" s="31"/>
      <c r="I9" s="31"/>
      <c r="J9" s="28"/>
      <c r="K9" s="28"/>
    </row>
    <row r="10" spans="1:11" s="2" customFormat="1" ht="18.75" x14ac:dyDescent="0.3">
      <c r="A10" s="73" t="s">
        <v>51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s="2" customFormat="1" ht="18.75" x14ac:dyDescent="0.3">
      <c r="A11" s="73" t="s">
        <v>52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2" customFormat="1" ht="17.100000000000001" customHeight="1" x14ac:dyDescent="0.3">
      <c r="A12" s="28"/>
      <c r="B12" s="31"/>
      <c r="C12" s="31"/>
      <c r="D12" s="31"/>
      <c r="E12" s="31"/>
      <c r="F12" s="31"/>
      <c r="G12" s="31"/>
      <c r="H12" s="31"/>
      <c r="I12" s="31"/>
      <c r="J12" s="28"/>
      <c r="K12" s="28"/>
    </row>
    <row r="13" spans="1:11" s="2" customFormat="1" ht="18.75" x14ac:dyDescent="0.3">
      <c r="A13" s="73" t="s">
        <v>53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s="2" customFormat="1" ht="18.75" x14ac:dyDescent="0.3">
      <c r="A14" s="73" t="s">
        <v>71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s="2" customFormat="1" ht="17.100000000000001" customHeight="1" x14ac:dyDescent="0.3">
      <c r="A15" s="28"/>
      <c r="B15" s="31"/>
      <c r="C15" s="31"/>
      <c r="D15" s="31"/>
      <c r="E15" s="31"/>
      <c r="F15" s="31"/>
      <c r="G15" s="31"/>
      <c r="H15" s="31"/>
      <c r="I15" s="31"/>
      <c r="J15" s="28"/>
      <c r="K15" s="28"/>
    </row>
    <row r="16" spans="1:11" s="2" customFormat="1" ht="18.75" x14ac:dyDescent="0.3">
      <c r="A16" s="74" t="s">
        <v>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s="2" customFormat="1" ht="18.75" x14ac:dyDescent="0.3">
      <c r="A17" s="73" t="s">
        <v>6</v>
      </c>
      <c r="B17" s="73"/>
      <c r="C17" s="73"/>
      <c r="D17" s="73"/>
      <c r="E17" s="73"/>
      <c r="F17" s="73"/>
      <c r="G17" s="73"/>
      <c r="H17" s="73"/>
      <c r="I17" s="73"/>
      <c r="J17" s="28"/>
      <c r="K17" s="28"/>
    </row>
    <row r="18" spans="1:11" s="2" customFormat="1" ht="17.100000000000001" customHeight="1" x14ac:dyDescent="0.3">
      <c r="A18" s="28"/>
      <c r="B18" s="31"/>
      <c r="C18" s="31"/>
      <c r="D18" s="31"/>
      <c r="E18" s="31"/>
      <c r="F18" s="31"/>
      <c r="G18" s="31"/>
      <c r="H18" s="31"/>
      <c r="I18" s="31"/>
      <c r="J18" s="28"/>
      <c r="K18" s="28"/>
    </row>
    <row r="19" spans="1:11" s="2" customFormat="1" ht="18.75" x14ac:dyDescent="0.3">
      <c r="A19" s="74" t="s">
        <v>55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s="2" customFormat="1" ht="18.75" x14ac:dyDescent="0.3">
      <c r="A20" s="73" t="s">
        <v>56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7.10000000000000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6.7" customHeight="1" x14ac:dyDescent="0.25">
      <c r="A22" s="32" t="s">
        <v>39</v>
      </c>
      <c r="B22" s="33"/>
      <c r="C22" s="33"/>
      <c r="D22" s="33"/>
      <c r="E22" s="27"/>
      <c r="F22" s="27"/>
      <c r="G22" s="27"/>
      <c r="H22" s="27"/>
      <c r="I22" s="27"/>
      <c r="J22" s="27"/>
      <c r="K22" s="27"/>
    </row>
    <row r="23" spans="1:11" ht="16.7" customHeight="1" x14ac:dyDescent="0.25">
      <c r="A23" s="73" t="s">
        <v>57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ht="16.7" customHeight="1" x14ac:dyDescent="0.25">
      <c r="A24" s="73" t="s">
        <v>74</v>
      </c>
      <c r="B24" s="73"/>
      <c r="C24" s="73"/>
      <c r="D24" s="73"/>
      <c r="E24" s="73"/>
      <c r="F24" s="73"/>
      <c r="G24" s="73"/>
      <c r="H24" s="73"/>
      <c r="I24" s="73"/>
      <c r="J24" s="27"/>
      <c r="K24" s="27"/>
    </row>
    <row r="25" spans="1:11" ht="17.100000000000001" customHeight="1" x14ac:dyDescent="0.3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8.75" x14ac:dyDescent="0.3">
      <c r="A26" s="69" t="s">
        <v>79</v>
      </c>
      <c r="B26" s="67"/>
      <c r="C26" s="67"/>
      <c r="D26" s="67"/>
      <c r="E26" s="67"/>
      <c r="F26" s="67"/>
      <c r="G26" s="67"/>
      <c r="H26" s="67"/>
      <c r="I26" s="67"/>
      <c r="J26" s="27"/>
      <c r="K26" s="27"/>
    </row>
    <row r="27" spans="1:11" ht="18.75" x14ac:dyDescent="0.3">
      <c r="A27" s="28" t="s">
        <v>80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</sheetData>
  <sheetProtection password="CB31" sheet="1" objects="1" scenarios="1" selectLockedCells="1" selectUnlockedCells="1"/>
  <mergeCells count="18">
    <mergeCell ref="A5:D5"/>
    <mergeCell ref="A6:B6"/>
    <mergeCell ref="C6:D6"/>
    <mergeCell ref="E8:F8"/>
    <mergeCell ref="A1:F1"/>
    <mergeCell ref="A24:I24"/>
    <mergeCell ref="A10:K10"/>
    <mergeCell ref="A11:K11"/>
    <mergeCell ref="A13:K13"/>
    <mergeCell ref="A14:K14"/>
    <mergeCell ref="A16:K16"/>
    <mergeCell ref="A19:K19"/>
    <mergeCell ref="A20:K20"/>
    <mergeCell ref="A23:K23"/>
    <mergeCell ref="A3:D3"/>
    <mergeCell ref="A7:I7"/>
    <mergeCell ref="E6:F6"/>
    <mergeCell ref="A17:I1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CFF"/>
  </sheetPr>
  <dimension ref="A1:K33"/>
  <sheetViews>
    <sheetView workbookViewId="0">
      <selection activeCell="I3" sqref="I3"/>
    </sheetView>
  </sheetViews>
  <sheetFormatPr baseColWidth="10" defaultRowHeight="15" x14ac:dyDescent="0.25"/>
  <cols>
    <col min="7" max="7" width="11.42578125" customWidth="1"/>
    <col min="9" max="9" width="14.7109375" customWidth="1"/>
  </cols>
  <sheetData>
    <row r="1" spans="1:11" ht="23.25" x14ac:dyDescent="0.25">
      <c r="A1" s="79" t="s">
        <v>22</v>
      </c>
      <c r="B1" s="79"/>
      <c r="C1" s="79"/>
      <c r="D1" s="79"/>
      <c r="E1" s="48"/>
      <c r="F1" s="48"/>
      <c r="G1" s="48"/>
      <c r="H1" s="48"/>
      <c r="I1" s="48"/>
      <c r="J1" s="48"/>
      <c r="K1" s="52"/>
    </row>
    <row r="2" spans="1:11" ht="29.25" customHeight="1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3"/>
    </row>
    <row r="3" spans="1:11" ht="19.5" thickBot="1" x14ac:dyDescent="0.3">
      <c r="A3" s="77" t="s">
        <v>13</v>
      </c>
      <c r="B3" s="77"/>
      <c r="C3" s="77"/>
      <c r="D3" s="77"/>
      <c r="E3" s="77"/>
      <c r="F3" s="47"/>
      <c r="G3" s="50"/>
      <c r="H3" s="51"/>
      <c r="I3" s="58"/>
      <c r="J3" s="49"/>
      <c r="K3" s="53"/>
    </row>
    <row r="4" spans="1:11" ht="29.25" customHeight="1" x14ac:dyDescent="0.25">
      <c r="A4" s="50"/>
      <c r="B4" s="50"/>
      <c r="C4" s="50"/>
      <c r="D4" s="50"/>
      <c r="E4" s="50"/>
      <c r="F4" s="47"/>
      <c r="G4" s="50"/>
      <c r="H4" s="51"/>
      <c r="I4" s="49"/>
      <c r="J4" s="49"/>
      <c r="K4" s="53"/>
    </row>
    <row r="5" spans="1:11" ht="19.5" thickBot="1" x14ac:dyDescent="0.3">
      <c r="A5" s="77" t="s">
        <v>14</v>
      </c>
      <c r="B5" s="77"/>
      <c r="C5" s="77"/>
      <c r="D5" s="50"/>
      <c r="E5" s="50"/>
      <c r="F5" s="47"/>
      <c r="G5" s="50"/>
      <c r="H5" s="51"/>
      <c r="I5" s="49"/>
      <c r="J5" s="49"/>
      <c r="K5" s="53"/>
    </row>
    <row r="6" spans="1:11" ht="19.5" thickBot="1" x14ac:dyDescent="0.3">
      <c r="A6" s="77" t="s">
        <v>15</v>
      </c>
      <c r="B6" s="77"/>
      <c r="C6" s="77"/>
      <c r="D6" s="50"/>
      <c r="E6" s="50"/>
      <c r="F6" s="47"/>
      <c r="G6" s="50"/>
      <c r="H6" s="51"/>
      <c r="I6" s="59"/>
      <c r="J6" s="49"/>
      <c r="K6" s="53"/>
    </row>
    <row r="7" spans="1:11" ht="7.5" customHeight="1" thickBot="1" x14ac:dyDescent="0.3">
      <c r="A7" s="50"/>
      <c r="B7" s="50"/>
      <c r="C7" s="50"/>
      <c r="D7" s="50"/>
      <c r="E7" s="50"/>
      <c r="F7" s="47"/>
      <c r="G7" s="50"/>
      <c r="H7" s="51"/>
      <c r="I7" s="47"/>
      <c r="J7" s="49"/>
      <c r="K7" s="53"/>
    </row>
    <row r="8" spans="1:11" ht="19.5" thickBot="1" x14ac:dyDescent="0.3">
      <c r="A8" s="77" t="s">
        <v>16</v>
      </c>
      <c r="B8" s="77"/>
      <c r="C8" s="50"/>
      <c r="D8" s="50"/>
      <c r="E8" s="50"/>
      <c r="F8" s="47"/>
      <c r="G8" s="50"/>
      <c r="H8" s="51"/>
      <c r="I8" s="59"/>
      <c r="J8" s="49"/>
      <c r="K8" s="53"/>
    </row>
    <row r="9" spans="1:11" ht="29.25" customHeight="1" thickBot="1" x14ac:dyDescent="0.3">
      <c r="A9" s="50"/>
      <c r="B9" s="50"/>
      <c r="C9" s="50"/>
      <c r="D9" s="50"/>
      <c r="E9" s="50"/>
      <c r="F9" s="50"/>
      <c r="G9" s="50"/>
      <c r="H9" s="51"/>
      <c r="I9" s="49"/>
      <c r="J9" s="49"/>
      <c r="K9" s="53"/>
    </row>
    <row r="10" spans="1:11" ht="19.5" thickBot="1" x14ac:dyDescent="0.3">
      <c r="A10" s="77" t="s">
        <v>17</v>
      </c>
      <c r="B10" s="77"/>
      <c r="C10" s="77"/>
      <c r="D10" s="77"/>
      <c r="E10" s="77"/>
      <c r="F10" s="77"/>
      <c r="G10" s="77"/>
      <c r="H10" s="51"/>
      <c r="I10" s="59"/>
      <c r="J10" s="49"/>
      <c r="K10" s="53"/>
    </row>
    <row r="11" spans="1:11" ht="29.25" customHeight="1" thickBot="1" x14ac:dyDescent="0.3">
      <c r="A11" s="50"/>
      <c r="B11" s="50"/>
      <c r="C11" s="50"/>
      <c r="D11" s="50"/>
      <c r="E11" s="50"/>
      <c r="F11" s="50"/>
      <c r="G11" s="50"/>
      <c r="H11" s="51"/>
      <c r="I11" s="49"/>
      <c r="J11" s="49"/>
      <c r="K11" s="53"/>
    </row>
    <row r="12" spans="1:11" ht="19.5" thickBot="1" x14ac:dyDescent="0.3">
      <c r="A12" s="77" t="s">
        <v>18</v>
      </c>
      <c r="B12" s="77"/>
      <c r="C12" s="77"/>
      <c r="D12" s="77"/>
      <c r="E12" s="77"/>
      <c r="F12" s="77"/>
      <c r="G12" s="77"/>
      <c r="H12" s="78"/>
      <c r="I12" s="59"/>
      <c r="J12" s="49"/>
      <c r="K12" s="53"/>
    </row>
    <row r="13" spans="1:11" ht="29.25" customHeight="1" thickBot="1" x14ac:dyDescent="0.3">
      <c r="A13" s="50"/>
      <c r="B13" s="50"/>
      <c r="C13" s="50"/>
      <c r="D13" s="50"/>
      <c r="E13" s="50"/>
      <c r="F13" s="50"/>
      <c r="G13" s="50"/>
      <c r="H13" s="51"/>
      <c r="I13" s="49"/>
      <c r="J13" s="49"/>
      <c r="K13" s="53"/>
    </row>
    <row r="14" spans="1:11" ht="19.5" thickBot="1" x14ac:dyDescent="0.3">
      <c r="A14" s="77" t="s">
        <v>19</v>
      </c>
      <c r="B14" s="77"/>
      <c r="C14" s="77"/>
      <c r="D14" s="77"/>
      <c r="E14" s="77"/>
      <c r="F14" s="50"/>
      <c r="G14" s="50"/>
      <c r="H14" s="51"/>
      <c r="I14" s="59"/>
      <c r="J14" s="49"/>
      <c r="K14" s="53"/>
    </row>
    <row r="15" spans="1:11" ht="29.25" customHeight="1" thickBot="1" x14ac:dyDescent="0.3">
      <c r="A15" s="50"/>
      <c r="B15" s="50"/>
      <c r="C15" s="50"/>
      <c r="D15" s="50"/>
      <c r="E15" s="50"/>
      <c r="F15" s="50"/>
      <c r="G15" s="50"/>
      <c r="H15" s="51"/>
      <c r="I15" s="49"/>
      <c r="J15" s="49"/>
      <c r="K15" s="53"/>
    </row>
    <row r="16" spans="1:11" ht="19.5" thickBot="1" x14ac:dyDescent="0.3">
      <c r="A16" s="77" t="s">
        <v>21</v>
      </c>
      <c r="B16" s="77"/>
      <c r="C16" s="77"/>
      <c r="D16" s="77"/>
      <c r="E16" s="77"/>
      <c r="F16" s="77"/>
      <c r="G16" s="77"/>
      <c r="H16" s="51"/>
      <c r="I16" s="59"/>
      <c r="J16" s="49"/>
      <c r="K16" s="53"/>
    </row>
    <row r="17" spans="1:11" ht="29.25" customHeight="1" thickBot="1" x14ac:dyDescent="0.3">
      <c r="A17" s="50"/>
      <c r="B17" s="50"/>
      <c r="C17" s="50"/>
      <c r="D17" s="50"/>
      <c r="E17" s="50"/>
      <c r="F17" s="50"/>
      <c r="G17" s="50"/>
      <c r="H17" s="51"/>
      <c r="I17" s="49"/>
      <c r="J17" s="49"/>
      <c r="K17" s="53"/>
    </row>
    <row r="18" spans="1:11" ht="19.5" thickBot="1" x14ac:dyDescent="0.3">
      <c r="A18" s="77" t="s">
        <v>20</v>
      </c>
      <c r="B18" s="77"/>
      <c r="C18" s="77"/>
      <c r="D18" s="77"/>
      <c r="E18" s="77"/>
      <c r="F18" s="50"/>
      <c r="G18" s="50"/>
      <c r="H18" s="51"/>
      <c r="I18" s="59"/>
      <c r="J18" s="49"/>
      <c r="K18" s="53"/>
    </row>
    <row r="19" spans="1:11" ht="29.25" customHeight="1" thickBot="1" x14ac:dyDescent="0.3">
      <c r="A19" s="50"/>
      <c r="B19" s="50"/>
      <c r="C19" s="50"/>
      <c r="D19" s="50"/>
      <c r="E19" s="50"/>
      <c r="F19" s="50"/>
      <c r="G19" s="50"/>
      <c r="H19" s="51"/>
      <c r="I19" s="49"/>
      <c r="J19" s="49"/>
      <c r="K19" s="53"/>
    </row>
    <row r="20" spans="1:11" ht="19.5" thickBot="1" x14ac:dyDescent="0.3">
      <c r="A20" s="77" t="s">
        <v>76</v>
      </c>
      <c r="B20" s="77"/>
      <c r="C20" s="77"/>
      <c r="D20" s="77"/>
      <c r="E20" s="77"/>
      <c r="F20" s="77"/>
      <c r="G20" s="77"/>
      <c r="H20" s="78"/>
      <c r="I20" s="59"/>
      <c r="J20" s="49"/>
      <c r="K20" s="53"/>
    </row>
    <row r="21" spans="1:11" ht="15.7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53"/>
    </row>
    <row r="22" spans="1:11" ht="15.7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53"/>
    </row>
    <row r="23" spans="1:1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password="CB31" sheet="1" objects="1" scenarios="1" selectLockedCells="1"/>
  <dataConsolidate/>
  <mergeCells count="11">
    <mergeCell ref="A10:G10"/>
    <mergeCell ref="A1:D1"/>
    <mergeCell ref="A3:E3"/>
    <mergeCell ref="A5:C5"/>
    <mergeCell ref="A6:C6"/>
    <mergeCell ref="A8:B8"/>
    <mergeCell ref="A12:H12"/>
    <mergeCell ref="A14:E14"/>
    <mergeCell ref="A16:G16"/>
    <mergeCell ref="A18:E18"/>
    <mergeCell ref="A20:H20"/>
  </mergeCells>
  <dataValidations count="2">
    <dataValidation type="whole" operator="greaterThanOrEqual" allowBlank="1" showInputMessage="1" showErrorMessage="1" error="ganze Zahlen eingeben" sqref="I3">
      <formula1>0</formula1>
    </dataValidation>
    <dataValidation type="whole" operator="greaterThanOrEqual" allowBlank="1" showInputMessage="1" showErrorMessage="1" error="ganze Zahlen eingeben" sqref="I6 I8 I10 I12 I14 I16 I18 I20">
      <formula1>0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79998168889431442"/>
  </sheetPr>
  <dimension ref="A1:N36"/>
  <sheetViews>
    <sheetView showGridLines="0" workbookViewId="0">
      <selection activeCell="G3" sqref="G3"/>
    </sheetView>
  </sheetViews>
  <sheetFormatPr baseColWidth="10" defaultRowHeight="15" x14ac:dyDescent="0.25"/>
  <cols>
    <col min="2" max="2" width="15.28515625" customWidth="1"/>
    <col min="6" max="6" width="5" customWidth="1"/>
    <col min="7" max="7" width="4.7109375" customWidth="1"/>
    <col min="8" max="8" width="5.42578125" customWidth="1"/>
    <col min="9" max="9" width="5.85546875" customWidth="1"/>
    <col min="10" max="11" width="4.7109375" customWidth="1"/>
    <col min="12" max="12" width="14.7109375" customWidth="1"/>
    <col min="13" max="13" width="11.28515625" customWidth="1"/>
  </cols>
  <sheetData>
    <row r="1" spans="1:14" ht="23.2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9.2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</row>
    <row r="3" spans="1:14" ht="19.5" thickBot="1" x14ac:dyDescent="0.3">
      <c r="A3" s="82" t="s">
        <v>23</v>
      </c>
      <c r="B3" s="82"/>
      <c r="C3" s="82"/>
      <c r="D3" s="82"/>
      <c r="E3" s="6"/>
      <c r="F3" s="7" t="s">
        <v>24</v>
      </c>
      <c r="G3" s="54"/>
      <c r="H3" s="6"/>
      <c r="I3" s="7" t="s">
        <v>25</v>
      </c>
      <c r="J3" s="54"/>
      <c r="K3" s="6"/>
      <c r="L3" s="8"/>
      <c r="M3" s="8"/>
      <c r="N3" s="4"/>
    </row>
    <row r="4" spans="1:14" ht="19.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  <c r="M4" s="8"/>
      <c r="N4" s="4"/>
    </row>
    <row r="5" spans="1:14" ht="19.5" customHeight="1" thickBot="1" x14ac:dyDescent="0.3">
      <c r="A5" s="6"/>
      <c r="B5" s="6" t="s">
        <v>26</v>
      </c>
      <c r="C5" s="83" t="s">
        <v>29</v>
      </c>
      <c r="D5" s="83"/>
      <c r="E5" s="83"/>
      <c r="F5" s="83"/>
      <c r="G5" s="83"/>
      <c r="H5" s="83"/>
      <c r="I5" s="6"/>
      <c r="J5" s="6"/>
      <c r="K5" s="9"/>
      <c r="L5" s="55"/>
      <c r="M5" s="8"/>
      <c r="N5" s="4"/>
    </row>
    <row r="6" spans="1:14" ht="12" customHeight="1" x14ac:dyDescent="0.25">
      <c r="A6" s="6"/>
      <c r="B6" s="6"/>
      <c r="C6" s="84" t="s">
        <v>27</v>
      </c>
      <c r="D6" s="84"/>
      <c r="E6" s="84"/>
      <c r="F6" s="84"/>
      <c r="G6" s="84"/>
      <c r="H6" s="84"/>
      <c r="I6" s="10"/>
      <c r="J6" s="10"/>
      <c r="K6" s="11"/>
      <c r="L6" s="10"/>
      <c r="M6" s="8"/>
      <c r="N6" s="4"/>
    </row>
    <row r="7" spans="1:14" ht="5.0999999999999996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9"/>
      <c r="L7" s="8"/>
      <c r="M7" s="8"/>
      <c r="N7" s="4"/>
    </row>
    <row r="8" spans="1:14" ht="19.5" thickBot="1" x14ac:dyDescent="0.3">
      <c r="A8" s="6"/>
      <c r="B8" s="6"/>
      <c r="C8" s="82" t="s">
        <v>30</v>
      </c>
      <c r="D8" s="82"/>
      <c r="E8" s="82"/>
      <c r="F8" s="82"/>
      <c r="G8" s="82"/>
      <c r="H8" s="82"/>
      <c r="I8" s="6"/>
      <c r="J8" s="6"/>
      <c r="K8" s="9"/>
      <c r="L8" s="55"/>
      <c r="M8" s="8"/>
      <c r="N8" s="4"/>
    </row>
    <row r="9" spans="1:14" ht="12" customHeight="1" x14ac:dyDescent="0.25">
      <c r="A9" s="6"/>
      <c r="B9" s="6"/>
      <c r="C9" s="81" t="s">
        <v>77</v>
      </c>
      <c r="D9" s="81"/>
      <c r="E9" s="81"/>
      <c r="F9" s="81"/>
      <c r="G9" s="81"/>
      <c r="H9" s="81"/>
      <c r="I9" s="10"/>
      <c r="J9" s="10"/>
      <c r="K9" s="10"/>
      <c r="L9" s="8"/>
      <c r="M9" s="8"/>
      <c r="N9" s="4"/>
    </row>
    <row r="10" spans="1:14" ht="19.5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  <c r="M10" s="8"/>
      <c r="N10" s="4"/>
    </row>
    <row r="11" spans="1:14" ht="19.5" thickBot="1" x14ac:dyDescent="0.3">
      <c r="A11" s="6"/>
      <c r="B11" s="6"/>
      <c r="C11" s="82" t="s">
        <v>31</v>
      </c>
      <c r="D11" s="82"/>
      <c r="E11" s="82"/>
      <c r="F11" s="82"/>
      <c r="G11" s="82"/>
      <c r="H11" s="82"/>
      <c r="I11" s="6"/>
      <c r="J11" s="6"/>
      <c r="K11" s="9"/>
      <c r="L11" s="55"/>
      <c r="M11" s="8"/>
      <c r="N11" s="4"/>
    </row>
    <row r="12" spans="1:14" ht="12" customHeight="1" x14ac:dyDescent="0.25">
      <c r="A12" s="6"/>
      <c r="B12" s="6"/>
      <c r="C12" s="81" t="s">
        <v>27</v>
      </c>
      <c r="D12" s="81"/>
      <c r="E12" s="81"/>
      <c r="F12" s="81"/>
      <c r="G12" s="81"/>
      <c r="H12" s="81"/>
      <c r="I12" s="10"/>
      <c r="J12" s="10"/>
      <c r="K12" s="10"/>
      <c r="L12" s="10"/>
      <c r="M12" s="8"/>
      <c r="N12" s="4"/>
    </row>
    <row r="13" spans="1:14" ht="5.0999999999999996" customHeight="1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"/>
      <c r="M13" s="8"/>
      <c r="N13" s="4"/>
    </row>
    <row r="14" spans="1:14" ht="19.5" thickBot="1" x14ac:dyDescent="0.3">
      <c r="A14" s="6"/>
      <c r="B14" s="6"/>
      <c r="C14" s="82" t="s">
        <v>32</v>
      </c>
      <c r="D14" s="82"/>
      <c r="E14" s="82"/>
      <c r="F14" s="82"/>
      <c r="G14" s="82"/>
      <c r="H14" s="82"/>
      <c r="I14" s="6"/>
      <c r="J14" s="6"/>
      <c r="K14" s="9"/>
      <c r="L14" s="55"/>
      <c r="M14" s="8"/>
      <c r="N14" s="4"/>
    </row>
    <row r="15" spans="1:14" ht="12" customHeight="1" x14ac:dyDescent="0.25">
      <c r="A15" s="6"/>
      <c r="B15" s="6"/>
      <c r="C15" s="81" t="s">
        <v>77</v>
      </c>
      <c r="D15" s="81"/>
      <c r="E15" s="81"/>
      <c r="F15" s="81"/>
      <c r="G15" s="81"/>
      <c r="H15" s="81"/>
      <c r="I15" s="10"/>
      <c r="J15" s="10"/>
      <c r="K15" s="10"/>
      <c r="L15" s="8"/>
      <c r="M15" s="8"/>
      <c r="N15" s="4"/>
    </row>
    <row r="16" spans="1:14" ht="29.25" customHeight="1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8"/>
      <c r="M16" s="8"/>
      <c r="N16" s="4"/>
    </row>
    <row r="17" spans="1:14" ht="19.5" thickBot="1" x14ac:dyDescent="0.3">
      <c r="A17" s="6"/>
      <c r="B17" s="6" t="s">
        <v>28</v>
      </c>
      <c r="C17" s="80" t="s">
        <v>33</v>
      </c>
      <c r="D17" s="80"/>
      <c r="E17" s="80"/>
      <c r="F17" s="80"/>
      <c r="G17" s="80"/>
      <c r="H17" s="80"/>
      <c r="I17" s="6"/>
      <c r="J17" s="6"/>
      <c r="K17" s="9"/>
      <c r="L17" s="55"/>
      <c r="M17" s="8"/>
      <c r="N17" s="4"/>
    </row>
    <row r="18" spans="1:14" ht="12" customHeight="1" x14ac:dyDescent="0.25">
      <c r="A18" s="6"/>
      <c r="B18" s="6"/>
      <c r="C18" s="81" t="s">
        <v>27</v>
      </c>
      <c r="D18" s="81"/>
      <c r="E18" s="81"/>
      <c r="F18" s="81"/>
      <c r="G18" s="81"/>
      <c r="H18" s="81"/>
      <c r="I18" s="10"/>
      <c r="J18" s="10"/>
      <c r="K18" s="10"/>
      <c r="L18" s="11"/>
      <c r="M18" s="8"/>
      <c r="N18" s="4"/>
    </row>
    <row r="19" spans="1:14" ht="5.0999999999999996" customHeight="1" thickBo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8"/>
      <c r="M19" s="8"/>
      <c r="N19" s="4"/>
    </row>
    <row r="20" spans="1:14" ht="19.5" thickBot="1" x14ac:dyDescent="0.3">
      <c r="A20" s="6"/>
      <c r="B20" s="6"/>
      <c r="C20" s="80" t="s">
        <v>34</v>
      </c>
      <c r="D20" s="80"/>
      <c r="E20" s="80"/>
      <c r="F20" s="80"/>
      <c r="G20" s="80"/>
      <c r="H20" s="80"/>
      <c r="I20" s="6"/>
      <c r="J20" s="6"/>
      <c r="K20" s="9"/>
      <c r="L20" s="55"/>
      <c r="M20" s="8"/>
      <c r="N20" s="4"/>
    </row>
    <row r="21" spans="1:14" ht="12" customHeight="1" x14ac:dyDescent="0.25">
      <c r="A21" s="6"/>
      <c r="B21" s="6"/>
      <c r="C21" s="81" t="s">
        <v>77</v>
      </c>
      <c r="D21" s="81"/>
      <c r="E21" s="81"/>
      <c r="F21" s="81"/>
      <c r="G21" s="81"/>
      <c r="H21" s="81"/>
      <c r="I21" s="10"/>
      <c r="J21" s="10"/>
      <c r="K21" s="10"/>
      <c r="L21" s="8"/>
      <c r="M21" s="8"/>
      <c r="N21" s="4"/>
    </row>
    <row r="22" spans="1:14" ht="18.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8"/>
      <c r="N22" s="4"/>
    </row>
    <row r="23" spans="1:14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  <c r="N23" s="4"/>
    </row>
    <row r="24" spans="1:14" ht="15.7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  <c r="N24" s="4"/>
    </row>
    <row r="25" spans="1:14" ht="15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  <c r="N25" s="4"/>
    </row>
    <row r="26" spans="1:14" ht="15.7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  <c r="N26" s="4"/>
    </row>
    <row r="27" spans="1:14" ht="15.7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  <c r="N27" s="4"/>
    </row>
    <row r="28" spans="1:14" ht="15.7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  <c r="N28" s="4"/>
    </row>
    <row r="29" spans="1:14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  <c r="N29" s="4"/>
    </row>
    <row r="30" spans="1:14" ht="15.7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4"/>
      <c r="M30" s="4"/>
      <c r="N30" s="4"/>
    </row>
    <row r="31" spans="1:1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sheetProtection password="CB31" sheet="1" objects="1" scenarios="1" selectLockedCells="1"/>
  <mergeCells count="13">
    <mergeCell ref="A3:D3"/>
    <mergeCell ref="C5:H5"/>
    <mergeCell ref="C6:H6"/>
    <mergeCell ref="C9:H9"/>
    <mergeCell ref="C8:H8"/>
    <mergeCell ref="C20:H20"/>
    <mergeCell ref="C21:H21"/>
    <mergeCell ref="C11:H11"/>
    <mergeCell ref="C12:H12"/>
    <mergeCell ref="C14:H14"/>
    <mergeCell ref="C15:H15"/>
    <mergeCell ref="C17:H17"/>
    <mergeCell ref="C18:H18"/>
  </mergeCells>
  <dataValidations count="2">
    <dataValidation type="list" allowBlank="1" showInputMessage="1" showErrorMessage="1" sqref="G3 J3">
      <formula1>"x"</formula1>
    </dataValidation>
    <dataValidation type="whole" operator="greaterThanOrEqual" allowBlank="1" showInputMessage="1" showErrorMessage="1" error="ganze Zahlen eingeben" sqref="L5 L8 L11 L14 L17 L20">
      <formula1>0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O32"/>
  <sheetViews>
    <sheetView workbookViewId="0">
      <selection activeCell="G12" sqref="G12"/>
    </sheetView>
  </sheetViews>
  <sheetFormatPr baseColWidth="10" defaultRowHeight="15" x14ac:dyDescent="0.25"/>
  <cols>
    <col min="1" max="1" width="5.85546875" customWidth="1"/>
    <col min="4" max="4" width="4.7109375" customWidth="1"/>
    <col min="5" max="5" width="15" customWidth="1"/>
    <col min="6" max="6" width="4.7109375" customWidth="1"/>
    <col min="7" max="7" width="14.7109375" customWidth="1"/>
    <col min="8" max="8" width="6.42578125" customWidth="1"/>
    <col min="9" max="9" width="11.42578125" customWidth="1"/>
    <col min="10" max="10" width="4.7109375" customWidth="1"/>
    <col min="12" max="12" width="5.5703125" customWidth="1"/>
    <col min="13" max="13" width="9.42578125" customWidth="1"/>
    <col min="14" max="14" width="12" customWidth="1"/>
    <col min="15" max="15" width="4.42578125" style="17" customWidth="1"/>
  </cols>
  <sheetData>
    <row r="1" spans="1:15" ht="23.25" x14ac:dyDescent="0.25">
      <c r="A1" s="89" t="s">
        <v>37</v>
      </c>
      <c r="B1" s="89"/>
      <c r="C1" s="89"/>
      <c r="D1" s="89"/>
      <c r="E1" s="89"/>
      <c r="F1" s="89"/>
      <c r="G1" s="21"/>
      <c r="H1" s="21"/>
      <c r="I1" s="21"/>
      <c r="J1" s="21"/>
      <c r="K1" s="22"/>
      <c r="L1" s="22"/>
      <c r="M1" s="22"/>
      <c r="N1" s="22"/>
    </row>
    <row r="2" spans="1:15" ht="27.9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</row>
    <row r="3" spans="1:15" ht="18.75" x14ac:dyDescent="0.25">
      <c r="A3" s="85" t="s">
        <v>38</v>
      </c>
      <c r="B3" s="85"/>
      <c r="C3" s="85"/>
      <c r="D3" s="85"/>
      <c r="E3" s="85"/>
      <c r="F3" s="85"/>
      <c r="G3" s="21"/>
      <c r="H3" s="21"/>
      <c r="I3" s="21"/>
      <c r="J3" s="21"/>
      <c r="K3" s="22"/>
      <c r="L3" s="22"/>
      <c r="M3" s="22"/>
      <c r="N3" s="22"/>
    </row>
    <row r="4" spans="1:15" ht="5.0999999999999996" customHeight="1" thickBot="1" x14ac:dyDescent="0.3">
      <c r="A4" s="23"/>
      <c r="B4" s="23"/>
      <c r="C4" s="23"/>
      <c r="D4" s="23"/>
      <c r="E4" s="23"/>
      <c r="F4" s="23"/>
      <c r="G4" s="21"/>
      <c r="H4" s="21"/>
      <c r="I4" s="21"/>
      <c r="J4" s="21"/>
      <c r="K4" s="22"/>
      <c r="L4" s="22"/>
      <c r="M4" s="22"/>
      <c r="N4" s="22"/>
    </row>
    <row r="5" spans="1:15" ht="19.5" customHeight="1" thickBot="1" x14ac:dyDescent="0.3">
      <c r="A5" s="23"/>
      <c r="B5" s="90" t="s">
        <v>45</v>
      </c>
      <c r="C5" s="90"/>
      <c r="D5" s="56"/>
      <c r="E5" s="46"/>
      <c r="F5" s="22"/>
      <c r="G5" s="21"/>
      <c r="H5" s="90" t="s">
        <v>46</v>
      </c>
      <c r="I5" s="90"/>
      <c r="J5" s="56"/>
      <c r="K5" s="22"/>
      <c r="L5" s="22"/>
      <c r="M5" s="22"/>
      <c r="N5" s="22"/>
    </row>
    <row r="6" spans="1:15" ht="18.75" x14ac:dyDescent="0.25">
      <c r="A6" s="23"/>
      <c r="B6" s="85" t="s">
        <v>9</v>
      </c>
      <c r="C6" s="85"/>
      <c r="D6" s="85"/>
      <c r="E6" s="86"/>
      <c r="F6" s="24"/>
      <c r="G6" s="22"/>
      <c r="H6" s="85" t="s">
        <v>43</v>
      </c>
      <c r="I6" s="85"/>
      <c r="J6" s="85"/>
      <c r="K6" s="85"/>
      <c r="L6" s="85"/>
      <c r="M6" s="85"/>
      <c r="N6" s="85"/>
    </row>
    <row r="7" spans="1:15" s="2" customFormat="1" ht="18.75" x14ac:dyDescent="0.3">
      <c r="A7" s="23"/>
      <c r="B7" s="85" t="s">
        <v>10</v>
      </c>
      <c r="C7" s="85"/>
      <c r="D7" s="85"/>
      <c r="E7" s="86"/>
      <c r="F7" s="25"/>
      <c r="G7" s="23"/>
      <c r="H7" s="85" t="s">
        <v>81</v>
      </c>
      <c r="I7" s="85"/>
      <c r="J7" s="85"/>
      <c r="K7" s="85"/>
      <c r="L7" s="85"/>
      <c r="M7" s="85"/>
      <c r="N7" s="85"/>
      <c r="O7" s="19"/>
    </row>
    <row r="8" spans="1:15" s="2" customFormat="1" ht="18.75" x14ac:dyDescent="0.3">
      <c r="A8" s="23"/>
      <c r="B8" s="85" t="s">
        <v>41</v>
      </c>
      <c r="C8" s="85"/>
      <c r="D8" s="85"/>
      <c r="E8" s="86"/>
      <c r="F8" s="25"/>
      <c r="G8" s="23"/>
      <c r="H8" s="85" t="s">
        <v>8</v>
      </c>
      <c r="I8" s="85"/>
      <c r="J8" s="85"/>
      <c r="K8" s="85"/>
      <c r="L8" s="85"/>
      <c r="M8" s="85"/>
      <c r="N8" s="85"/>
      <c r="O8" s="19"/>
    </row>
    <row r="9" spans="1:15" s="2" customFormat="1" ht="18.75" x14ac:dyDescent="0.3">
      <c r="A9" s="23"/>
      <c r="B9" s="85" t="s">
        <v>72</v>
      </c>
      <c r="C9" s="85"/>
      <c r="D9" s="85"/>
      <c r="E9" s="85"/>
      <c r="F9" s="25"/>
      <c r="G9" s="23"/>
      <c r="H9" s="60"/>
      <c r="I9" s="60"/>
      <c r="J9" s="60"/>
      <c r="K9" s="60"/>
      <c r="L9" s="60"/>
      <c r="M9" s="60"/>
      <c r="N9" s="60"/>
      <c r="O9" s="19"/>
    </row>
    <row r="10" spans="1:15" s="2" customFormat="1" ht="18.75" x14ac:dyDescent="0.3">
      <c r="A10" s="23"/>
      <c r="B10" s="85" t="s">
        <v>42</v>
      </c>
      <c r="C10" s="85"/>
      <c r="D10" s="85"/>
      <c r="E10" s="86"/>
      <c r="F10" s="25"/>
      <c r="G10" s="23"/>
      <c r="H10" s="23"/>
      <c r="I10" s="23"/>
      <c r="J10" s="23"/>
      <c r="K10" s="14"/>
      <c r="L10" s="14"/>
      <c r="M10" s="14"/>
      <c r="N10" s="14"/>
      <c r="O10" s="19"/>
    </row>
    <row r="11" spans="1:15" ht="27.95" customHeight="1" thickBot="1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5" s="2" customFormat="1" ht="19.5" thickBot="1" x14ac:dyDescent="0.35">
      <c r="A12" s="85" t="s">
        <v>48</v>
      </c>
      <c r="B12" s="85"/>
      <c r="C12" s="85"/>
      <c r="D12" s="85"/>
      <c r="E12" s="85"/>
      <c r="F12" s="25"/>
      <c r="G12" s="57"/>
      <c r="H12" s="25"/>
      <c r="I12" s="23"/>
      <c r="J12" s="23"/>
      <c r="K12" s="14"/>
      <c r="L12" s="14"/>
      <c r="M12" s="14"/>
      <c r="N12" s="14"/>
      <c r="O12" s="19"/>
    </row>
    <row r="13" spans="1:15" s="2" customFormat="1" ht="27.95" customHeight="1" thickBot="1" x14ac:dyDescent="0.35">
      <c r="A13" s="23"/>
      <c r="B13" s="13"/>
      <c r="C13" s="13"/>
      <c r="D13" s="13"/>
      <c r="E13" s="26"/>
      <c r="F13" s="25"/>
      <c r="G13" s="23"/>
      <c r="H13" s="23"/>
      <c r="I13" s="23"/>
      <c r="J13" s="23"/>
      <c r="K13" s="14"/>
      <c r="L13" s="14"/>
      <c r="M13" s="14"/>
      <c r="N13" s="14"/>
      <c r="O13" s="19"/>
    </row>
    <row r="14" spans="1:15" s="2" customFormat="1" ht="19.5" thickBot="1" x14ac:dyDescent="0.35">
      <c r="A14" s="23" t="s">
        <v>82</v>
      </c>
      <c r="B14" s="13"/>
      <c r="C14" s="13"/>
      <c r="D14" s="13"/>
      <c r="E14" s="26"/>
      <c r="F14" s="25"/>
      <c r="G14" s="57"/>
      <c r="H14" s="25"/>
      <c r="I14" s="23"/>
      <c r="J14" s="23"/>
      <c r="K14" s="14"/>
      <c r="L14" s="14"/>
      <c r="M14" s="14"/>
      <c r="N14" s="14"/>
      <c r="O14" s="19"/>
    </row>
    <row r="15" spans="1:15" s="2" customFormat="1" ht="27.95" customHeight="1" thickBot="1" x14ac:dyDescent="0.3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14"/>
      <c r="L15" s="14"/>
      <c r="M15" s="14"/>
      <c r="N15" s="14"/>
      <c r="O15" s="19"/>
    </row>
    <row r="16" spans="1:15" ht="19.5" thickBot="1" x14ac:dyDescent="0.35">
      <c r="A16" s="85" t="s">
        <v>47</v>
      </c>
      <c r="B16" s="85"/>
      <c r="C16" s="85"/>
      <c r="D16" s="85"/>
      <c r="E16" s="85"/>
      <c r="F16" s="86"/>
      <c r="G16" s="57"/>
      <c r="H16" s="25"/>
      <c r="I16" s="23"/>
      <c r="J16" s="23"/>
      <c r="K16" s="14"/>
      <c r="L16" s="22"/>
      <c r="M16" s="22"/>
      <c r="N16" s="22"/>
    </row>
    <row r="17" spans="1:14" ht="27.95" customHeight="1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14"/>
      <c r="L17" s="22"/>
      <c r="M17" s="22"/>
      <c r="N17" s="22"/>
    </row>
    <row r="18" spans="1:14" ht="18.75" x14ac:dyDescent="0.3">
      <c r="A18" s="85" t="s">
        <v>40</v>
      </c>
      <c r="B18" s="85"/>
      <c r="C18" s="85"/>
      <c r="D18" s="23"/>
      <c r="E18" s="23"/>
      <c r="F18" s="23"/>
      <c r="G18" s="23"/>
      <c r="H18" s="23"/>
      <c r="I18" s="23"/>
      <c r="J18" s="23"/>
      <c r="K18" s="14"/>
      <c r="L18" s="22"/>
      <c r="M18" s="22"/>
      <c r="N18" s="22"/>
    </row>
    <row r="19" spans="1:14" ht="5.0999999999999996" customHeight="1" thickBot="1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4"/>
      <c r="L19" s="22"/>
      <c r="M19" s="22"/>
      <c r="N19" s="22"/>
    </row>
    <row r="20" spans="1:14" ht="19.5" customHeight="1" thickBot="1" x14ac:dyDescent="0.35">
      <c r="A20" s="23"/>
      <c r="B20" s="85" t="s">
        <v>11</v>
      </c>
      <c r="C20" s="85"/>
      <c r="D20" s="25"/>
      <c r="E20" s="23"/>
      <c r="F20" s="54"/>
      <c r="G20" s="23"/>
      <c r="H20" s="23"/>
      <c r="I20" s="23"/>
      <c r="J20" s="23"/>
      <c r="K20" s="14"/>
      <c r="L20" s="22"/>
      <c r="M20" s="22"/>
      <c r="N20" s="22"/>
    </row>
    <row r="21" spans="1:14" ht="5.0999999999999996" customHeight="1" thickBot="1" x14ac:dyDescent="0.3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14"/>
      <c r="L21" s="22"/>
      <c r="M21" s="22"/>
      <c r="N21" s="22"/>
    </row>
    <row r="22" spans="1:14" ht="19.5" thickBot="1" x14ac:dyDescent="0.35">
      <c r="A22" s="23"/>
      <c r="B22" s="85" t="s">
        <v>12</v>
      </c>
      <c r="C22" s="85"/>
      <c r="D22" s="25"/>
      <c r="E22" s="23"/>
      <c r="F22" s="54"/>
      <c r="G22" s="23"/>
      <c r="H22" s="23"/>
      <c r="I22" s="23"/>
      <c r="J22" s="23"/>
      <c r="K22" s="14"/>
      <c r="L22" s="22"/>
      <c r="M22" s="22"/>
      <c r="N22" s="22"/>
    </row>
    <row r="23" spans="1:14" ht="27.95" customHeight="1" thickBot="1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14"/>
      <c r="L23" s="22"/>
      <c r="M23" s="22"/>
      <c r="N23" s="22"/>
    </row>
    <row r="24" spans="1:14" ht="19.5" thickBot="1" x14ac:dyDescent="0.35">
      <c r="A24" s="85" t="s">
        <v>44</v>
      </c>
      <c r="B24" s="85"/>
      <c r="C24" s="85"/>
      <c r="D24" s="85"/>
      <c r="E24" s="88"/>
      <c r="F24" s="57"/>
      <c r="G24" s="23"/>
      <c r="H24" s="23"/>
      <c r="I24" s="23"/>
      <c r="J24" s="23"/>
      <c r="K24" s="14"/>
      <c r="L24" s="22"/>
      <c r="M24" s="22"/>
      <c r="N24" s="22"/>
    </row>
    <row r="25" spans="1:14" ht="18.75" x14ac:dyDescent="0.3">
      <c r="A25" s="87" t="s">
        <v>50</v>
      </c>
      <c r="B25" s="87"/>
      <c r="C25" s="87"/>
      <c r="D25" s="87"/>
      <c r="E25" s="87"/>
      <c r="F25" s="23"/>
      <c r="G25" s="23"/>
      <c r="H25" s="23"/>
      <c r="I25" s="23"/>
      <c r="J25" s="23"/>
      <c r="K25" s="14"/>
      <c r="L25" s="22"/>
      <c r="M25" s="22"/>
      <c r="N25" s="22"/>
    </row>
    <row r="26" spans="1:14" ht="18.75" x14ac:dyDescent="0.3">
      <c r="A26" s="18"/>
      <c r="B26" s="20"/>
      <c r="C26" s="18"/>
      <c r="D26" s="18"/>
      <c r="E26" s="18"/>
      <c r="F26" s="18"/>
      <c r="G26" s="18"/>
      <c r="H26" s="18"/>
      <c r="I26" s="18"/>
      <c r="J26" s="18"/>
      <c r="K26" s="19"/>
      <c r="L26" s="17"/>
      <c r="M26" s="17"/>
      <c r="N26" s="17"/>
    </row>
    <row r="27" spans="1:14" ht="18.75" x14ac:dyDescent="0.25">
      <c r="A27" s="16"/>
      <c r="B27" s="18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</row>
    <row r="28" spans="1:14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7"/>
      <c r="N28" s="17"/>
    </row>
    <row r="29" spans="1:14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</row>
    <row r="30" spans="1:1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7"/>
      <c r="M30" s="17"/>
      <c r="N30" s="17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4" x14ac:dyDescent="0.25">
      <c r="B32" s="15"/>
    </row>
  </sheetData>
  <sheetProtection password="CB31" sheet="1" objects="1" scenarios="1" selectLockedCells="1"/>
  <mergeCells count="19">
    <mergeCell ref="H7:N7"/>
    <mergeCell ref="H8:N8"/>
    <mergeCell ref="A1:F1"/>
    <mergeCell ref="A3:F3"/>
    <mergeCell ref="B5:C5"/>
    <mergeCell ref="H5:I5"/>
    <mergeCell ref="H6:N6"/>
    <mergeCell ref="B6:E6"/>
    <mergeCell ref="B7:E7"/>
    <mergeCell ref="B8:E8"/>
    <mergeCell ref="B9:E9"/>
    <mergeCell ref="B10:E10"/>
    <mergeCell ref="A25:E25"/>
    <mergeCell ref="A12:E12"/>
    <mergeCell ref="A16:F16"/>
    <mergeCell ref="A18:C18"/>
    <mergeCell ref="B20:C20"/>
    <mergeCell ref="B22:C22"/>
    <mergeCell ref="A24:E24"/>
  </mergeCells>
  <dataValidations count="3">
    <dataValidation type="list" allowBlank="1" showInputMessage="1" showErrorMessage="1" sqref="D5 J5 F20 F22">
      <formula1>"x"</formula1>
    </dataValidation>
    <dataValidation type="whole" operator="greaterThanOrEqual" allowBlank="1" showInputMessage="1" showErrorMessage="1" sqref="G12 G14 G16">
      <formula1>0</formula1>
    </dataValidation>
    <dataValidation type="whole" allowBlank="1" showInputMessage="1" showErrorMessage="1" error="Zwischen 0 und 5" sqref="F24">
      <formula1>0</formula1>
      <formula2>5</formula2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L35"/>
  <sheetViews>
    <sheetView showGridLines="0" workbookViewId="0">
      <selection activeCell="E23" sqref="E23 K23"/>
    </sheetView>
  </sheetViews>
  <sheetFormatPr baseColWidth="10" defaultRowHeight="15" x14ac:dyDescent="0.25"/>
  <cols>
    <col min="1" max="1" width="16.42578125" customWidth="1"/>
    <col min="4" max="4" width="4.85546875" customWidth="1"/>
    <col min="5" max="5" width="17.7109375" customWidth="1"/>
    <col min="6" max="7" width="4.7109375" customWidth="1"/>
    <col min="10" max="10" width="6.140625" customWidth="1"/>
    <col min="11" max="11" width="17.7109375" customWidth="1"/>
  </cols>
  <sheetData>
    <row r="1" spans="1:12" ht="23.25" x14ac:dyDescent="0.25">
      <c r="A1" s="91" t="s">
        <v>1</v>
      </c>
      <c r="B1" s="91"/>
      <c r="C1" s="15"/>
      <c r="D1" s="15"/>
      <c r="E1" s="15"/>
      <c r="F1" s="40"/>
      <c r="G1" s="15"/>
      <c r="H1" s="15"/>
      <c r="I1" s="15"/>
      <c r="J1" s="15"/>
      <c r="K1" s="35"/>
      <c r="L1" s="15"/>
    </row>
    <row r="2" spans="1:12" ht="23.25" x14ac:dyDescent="0.25">
      <c r="A2" s="34"/>
      <c r="B2" s="34"/>
      <c r="C2" s="15"/>
      <c r="D2" s="15"/>
      <c r="E2" s="15"/>
      <c r="F2" s="40"/>
      <c r="G2" s="15"/>
      <c r="H2" s="15"/>
      <c r="I2" s="15"/>
      <c r="J2" s="15"/>
      <c r="K2" s="35"/>
      <c r="L2" s="15"/>
    </row>
    <row r="3" spans="1:12" ht="23.25" x14ac:dyDescent="0.25">
      <c r="A3" s="34"/>
      <c r="B3" s="34"/>
      <c r="C3" s="15"/>
      <c r="D3" s="15"/>
      <c r="E3" s="15"/>
      <c r="F3" s="40"/>
      <c r="G3" s="15"/>
      <c r="H3" s="15"/>
      <c r="I3" s="15"/>
      <c r="J3" s="15"/>
      <c r="K3" s="35"/>
      <c r="L3" s="15"/>
    </row>
    <row r="4" spans="1:12" ht="15.75" x14ac:dyDescent="0.25">
      <c r="A4" s="15"/>
      <c r="B4" s="15"/>
      <c r="C4" s="15"/>
      <c r="D4" s="15"/>
      <c r="E4" s="15"/>
      <c r="F4" s="40"/>
      <c r="G4" s="15"/>
      <c r="H4" s="15"/>
      <c r="I4" s="15"/>
      <c r="J4" s="15"/>
      <c r="K4" s="35"/>
      <c r="L4" s="15"/>
    </row>
    <row r="5" spans="1:12" ht="18.75" x14ac:dyDescent="0.25">
      <c r="A5" s="15"/>
      <c r="B5" s="92" t="s">
        <v>58</v>
      </c>
      <c r="C5" s="92"/>
      <c r="D5" s="35"/>
      <c r="E5" s="35"/>
      <c r="F5" s="41"/>
      <c r="G5" s="35"/>
      <c r="H5" s="92" t="s">
        <v>59</v>
      </c>
      <c r="I5" s="92"/>
      <c r="J5" s="15"/>
      <c r="K5" s="35"/>
      <c r="L5" s="15"/>
    </row>
    <row r="6" spans="1:12" ht="15.75" x14ac:dyDescent="0.25">
      <c r="A6" s="15"/>
      <c r="B6" s="35"/>
      <c r="C6" s="35"/>
      <c r="D6" s="35"/>
      <c r="E6" s="35"/>
      <c r="F6" s="41"/>
      <c r="G6" s="35"/>
      <c r="H6" s="35"/>
      <c r="I6" s="35"/>
      <c r="J6" s="15"/>
      <c r="K6" s="35"/>
      <c r="L6" s="15"/>
    </row>
    <row r="7" spans="1:12" ht="15.75" x14ac:dyDescent="0.25">
      <c r="A7" s="15"/>
      <c r="B7" s="93" t="s">
        <v>61</v>
      </c>
      <c r="C7" s="93"/>
      <c r="D7" s="35"/>
      <c r="E7" s="35">
        <f>IF('3. Ausbildung'!D5&gt;"",IF('3. Ausbildung'!G14&gt;5000,5000,'3. Ausbildung'!G14),IF('3. Ausbildung'!G14&gt;10000,10000,'3. Ausbildung'!G14))</f>
        <v>0</v>
      </c>
      <c r="F7" s="41"/>
      <c r="G7" s="35"/>
      <c r="H7" s="93" t="s">
        <v>62</v>
      </c>
      <c r="I7" s="93"/>
      <c r="J7" s="93"/>
      <c r="K7" s="35">
        <f>IF('2. Eltern'!G3&gt;"",'2. Eltern'!L5+'2. Eltern'!L11-30000-4000*('1. BewerberIn'!I6+'1. BewerberIn'!I8+1),'2. Eltern'!L17-4000*('1. BewerberIn'!I6+'1. BewerberIn'!I8+1))</f>
        <v>-4000</v>
      </c>
      <c r="L7" s="15"/>
    </row>
    <row r="8" spans="1:12" ht="15.75" x14ac:dyDescent="0.25">
      <c r="A8" s="15"/>
      <c r="B8" s="93" t="s">
        <v>64</v>
      </c>
      <c r="C8" s="93"/>
      <c r="D8" s="35"/>
      <c r="E8" s="35">
        <f>IF('3. Ausbildung'!D5&gt;"",1000,2000)</f>
        <v>2000</v>
      </c>
      <c r="F8" s="41"/>
      <c r="G8" s="35"/>
      <c r="H8" s="93" t="s">
        <v>63</v>
      </c>
      <c r="I8" s="93"/>
      <c r="J8" s="93"/>
      <c r="K8" s="62">
        <f>IF('2. Eltern'!G3&gt;"",IF(('2. Eltern'!L8+'2. Eltern'!L14)&lt;200000,0,('2. Eltern'!L8+'2. Eltern'!L14-200000)/10),IF('2. Eltern'!L20&lt;200000,0,('2. Eltern'!L20-200000)/10))</f>
        <v>0</v>
      </c>
      <c r="L8" s="15"/>
    </row>
    <row r="9" spans="1:12" ht="15.75" x14ac:dyDescent="0.25">
      <c r="A9" s="15"/>
      <c r="B9" s="93" t="s">
        <v>65</v>
      </c>
      <c r="C9" s="93"/>
      <c r="D9" s="35"/>
      <c r="E9" s="35">
        <f>'3. Ausbildung'!G16</f>
        <v>0</v>
      </c>
      <c r="F9" s="41"/>
      <c r="G9" s="35"/>
      <c r="H9" s="45" t="s">
        <v>73</v>
      </c>
      <c r="I9" s="35"/>
      <c r="J9" s="15"/>
      <c r="K9" s="44">
        <f>ROUND(SUM(K7:K8),-3)</f>
        <v>-4000</v>
      </c>
      <c r="L9" s="15"/>
    </row>
    <row r="10" spans="1:12" ht="15.75" x14ac:dyDescent="0.25">
      <c r="A10" s="15"/>
      <c r="B10" s="93" t="s">
        <v>66</v>
      </c>
      <c r="C10" s="93"/>
      <c r="D10" s="35"/>
      <c r="E10" s="35">
        <f>IF('3. Ausbildung'!F20&gt;"",1000+('3. Ausbildung'!F24*300),IF('1. BewerberIn'!I3&gt;19,12000,8500))</f>
        <v>8500</v>
      </c>
      <c r="F10" s="41"/>
      <c r="G10" s="35"/>
      <c r="H10" s="35"/>
      <c r="I10" s="35"/>
      <c r="J10" s="15"/>
      <c r="K10" s="35"/>
      <c r="L10" s="15"/>
    </row>
    <row r="11" spans="1:12" ht="15.75" x14ac:dyDescent="0.25">
      <c r="A11" s="15"/>
      <c r="B11" s="38" t="s">
        <v>68</v>
      </c>
      <c r="C11" s="38"/>
      <c r="D11" s="35"/>
      <c r="E11" s="35">
        <f>IF('1. BewerberIn'!I3&gt;19,2400,1800)</f>
        <v>1800</v>
      </c>
      <c r="F11" s="41"/>
      <c r="G11" s="35"/>
      <c r="H11" s="35" t="s">
        <v>69</v>
      </c>
      <c r="I11" s="35"/>
      <c r="J11" s="15"/>
      <c r="K11" s="44">
        <f>IF(K9&lt;50000,0,VLOOKUP(K9,Tabelle!$A$1:$B$167,2)/('1. BewerberIn'!I8+1))</f>
        <v>0</v>
      </c>
      <c r="L11" s="15"/>
    </row>
    <row r="12" spans="1:12" ht="15.75" x14ac:dyDescent="0.25">
      <c r="A12" s="15"/>
      <c r="B12" s="38"/>
      <c r="C12" s="38"/>
      <c r="D12" s="35"/>
      <c r="E12" s="35"/>
      <c r="F12" s="41"/>
      <c r="G12" s="35"/>
      <c r="H12" s="35" t="s">
        <v>70</v>
      </c>
      <c r="I12" s="35"/>
      <c r="J12" s="15"/>
      <c r="K12" s="35"/>
      <c r="L12" s="15"/>
    </row>
    <row r="13" spans="1:12" ht="15.75" x14ac:dyDescent="0.25">
      <c r="A13" s="15"/>
      <c r="B13" s="38"/>
      <c r="C13" s="38"/>
      <c r="D13" s="35"/>
      <c r="E13" s="35"/>
      <c r="F13" s="41"/>
      <c r="G13" s="35"/>
      <c r="H13" s="35"/>
      <c r="I13" s="35"/>
      <c r="J13" s="15"/>
      <c r="K13" s="35"/>
      <c r="L13" s="15"/>
    </row>
    <row r="14" spans="1:12" ht="15.75" x14ac:dyDescent="0.25">
      <c r="A14" s="15"/>
      <c r="B14" s="38"/>
      <c r="C14" s="38"/>
      <c r="D14" s="35"/>
      <c r="E14" s="35"/>
      <c r="F14" s="41"/>
      <c r="G14" s="35"/>
      <c r="H14" s="35"/>
      <c r="I14" s="35"/>
      <c r="J14" s="15"/>
      <c r="K14" s="35"/>
      <c r="L14" s="15"/>
    </row>
    <row r="15" spans="1:12" ht="15.75" x14ac:dyDescent="0.25">
      <c r="A15" s="15"/>
      <c r="B15" s="38"/>
      <c r="C15" s="38"/>
      <c r="D15" s="35"/>
      <c r="E15" s="35"/>
      <c r="F15" s="41"/>
      <c r="G15" s="35"/>
      <c r="H15" s="35"/>
      <c r="I15" s="35"/>
      <c r="J15" s="15"/>
      <c r="K15" s="35"/>
      <c r="L15" s="15"/>
    </row>
    <row r="16" spans="1:12" ht="18.75" x14ac:dyDescent="0.25">
      <c r="A16" s="15"/>
      <c r="B16" s="35"/>
      <c r="C16" s="35"/>
      <c r="D16" s="35"/>
      <c r="E16" s="35"/>
      <c r="F16" s="41"/>
      <c r="G16" s="35"/>
      <c r="H16" s="92" t="s">
        <v>60</v>
      </c>
      <c r="I16" s="92"/>
      <c r="J16" s="15"/>
      <c r="K16" s="35"/>
      <c r="L16" s="15"/>
    </row>
    <row r="17" spans="1:12" ht="15.75" x14ac:dyDescent="0.25">
      <c r="A17" s="15"/>
      <c r="B17" s="35"/>
      <c r="C17" s="35"/>
      <c r="D17" s="35"/>
      <c r="E17" s="35"/>
      <c r="F17" s="41"/>
      <c r="G17" s="35"/>
      <c r="H17" s="35"/>
      <c r="I17" s="35"/>
      <c r="J17" s="15"/>
      <c r="K17" s="35"/>
      <c r="L17" s="15"/>
    </row>
    <row r="18" spans="1:12" ht="15.75" x14ac:dyDescent="0.25">
      <c r="A18" s="15"/>
      <c r="B18" s="35"/>
      <c r="C18" s="35"/>
      <c r="D18" s="35"/>
      <c r="E18" s="35"/>
      <c r="F18" s="41"/>
      <c r="G18" s="35"/>
      <c r="H18" s="93" t="s">
        <v>62</v>
      </c>
      <c r="I18" s="93"/>
      <c r="J18" s="93"/>
      <c r="K18" s="44">
        <f>IF('3. Ausbildung'!D5&gt;"",IF(('1. BewerberIn'!I10/100*70)+('1. BewerberIn'!I12/100*30)+('1. BewerberIn'!I14/100*30)&lt;1500,1500,('1. BewerberIn'!I10/100*70)+('1. BewerberIn'!I12/100*30)+('1. BewerberIn'!I14/100*30)),IF(('1. BewerberIn'!I10/100*70)+('1. BewerberIn'!I12/100*30)+('1. BewerberIn'!I14/100*30)&lt;3000,3000,('1. BewerberIn'!I10/100*70)+('1. BewerberIn'!I12/100*30)+('1. BewerberIn'!I14/100*30)))+('1. BewerberIn'!I16+'1. BewerberIn'!I18)/100*50</f>
        <v>3000</v>
      </c>
      <c r="L18" s="15"/>
    </row>
    <row r="19" spans="1:12" ht="15.75" x14ac:dyDescent="0.25">
      <c r="A19" s="15"/>
      <c r="B19" s="35"/>
      <c r="C19" s="35"/>
      <c r="D19" s="35"/>
      <c r="E19" s="35"/>
      <c r="F19" s="41"/>
      <c r="G19" s="35"/>
      <c r="H19" s="93" t="s">
        <v>63</v>
      </c>
      <c r="I19" s="93"/>
      <c r="J19" s="93"/>
      <c r="K19" s="44" t="e">
        <f>IF(('1. BewerberIn'!I20-20000)/'3. Ausbildung'!G12&lt;0,0,('1. BewerberIn'!I20-20000)/'3. Ausbildung'!G12)</f>
        <v>#DIV/0!</v>
      </c>
      <c r="L19" s="15"/>
    </row>
    <row r="20" spans="1:12" ht="15.75" x14ac:dyDescent="0.25">
      <c r="A20" s="15"/>
      <c r="B20" s="35"/>
      <c r="C20" s="35"/>
      <c r="D20" s="35"/>
      <c r="E20" s="35"/>
      <c r="F20" s="41"/>
      <c r="G20" s="35"/>
      <c r="H20" s="35"/>
      <c r="I20" s="35"/>
      <c r="J20" s="15"/>
      <c r="K20" s="35"/>
      <c r="L20" s="15"/>
    </row>
    <row r="21" spans="1:12" ht="16.5" thickBot="1" x14ac:dyDescent="0.3">
      <c r="A21" s="15"/>
      <c r="B21" s="36"/>
      <c r="C21" s="36"/>
      <c r="D21" s="36"/>
      <c r="E21" s="36"/>
      <c r="F21" s="42"/>
      <c r="G21" s="36"/>
      <c r="H21" s="36"/>
      <c r="I21" s="36"/>
      <c r="J21" s="37"/>
      <c r="K21" s="36"/>
      <c r="L21" s="15"/>
    </row>
    <row r="22" spans="1:12" ht="15.75" x14ac:dyDescent="0.25">
      <c r="A22" s="15"/>
      <c r="B22" s="35"/>
      <c r="C22" s="35"/>
      <c r="D22" s="35"/>
      <c r="E22" s="35"/>
      <c r="F22" s="43"/>
      <c r="G22" s="35"/>
      <c r="H22" s="35"/>
      <c r="I22" s="35"/>
      <c r="J22" s="15"/>
      <c r="K22" s="35"/>
      <c r="L22" s="15"/>
    </row>
    <row r="23" spans="1:12" ht="18.75" x14ac:dyDescent="0.25">
      <c r="A23" s="39" t="s">
        <v>67</v>
      </c>
      <c r="B23" s="35"/>
      <c r="C23" s="35"/>
      <c r="D23" s="35"/>
      <c r="E23" s="35">
        <f>SUM(E7:E11)</f>
        <v>12300</v>
      </c>
      <c r="F23" s="41"/>
      <c r="G23" s="35"/>
      <c r="H23" s="35"/>
      <c r="I23" s="35"/>
      <c r="J23" s="15"/>
      <c r="K23" s="44" t="e">
        <f>IF(SUM(K11:K19)&lt;0,0,SUM(K11:K19))</f>
        <v>#DIV/0!</v>
      </c>
      <c r="L23" s="15"/>
    </row>
    <row r="24" spans="1:12" ht="15.75" x14ac:dyDescent="0.25">
      <c r="A24" s="15"/>
      <c r="B24" s="35"/>
      <c r="C24" s="35"/>
      <c r="D24" s="35"/>
      <c r="E24" s="35"/>
      <c r="F24" s="35"/>
      <c r="G24" s="35"/>
      <c r="H24" s="35"/>
      <c r="I24" s="35"/>
      <c r="J24" s="15"/>
      <c r="K24" s="35"/>
      <c r="L24" s="15"/>
    </row>
    <row r="25" spans="1:12" ht="15.75" x14ac:dyDescent="0.25">
      <c r="A25" s="15"/>
      <c r="B25" s="35"/>
      <c r="C25" s="35"/>
      <c r="D25" s="35"/>
      <c r="E25" s="35"/>
      <c r="F25" s="35"/>
      <c r="G25" s="35"/>
      <c r="H25" s="35"/>
      <c r="I25" s="35"/>
      <c r="J25" s="15"/>
      <c r="K25" s="35"/>
      <c r="L25" s="15"/>
    </row>
    <row r="26" spans="1:12" ht="18.75" x14ac:dyDescent="0.25">
      <c r="A26" s="15"/>
      <c r="B26" s="94" t="s">
        <v>49</v>
      </c>
      <c r="C26" s="94"/>
      <c r="D26" s="35"/>
      <c r="E26" s="64" t="e">
        <f xml:space="preserve"> IF((E23-K23)&lt;0,0,IF('3. Ausbildung'!D5&gt;"",IF((Stipendium!E23-Stipendium!K23)&gt;10000,10000,Stipendium!E23-Stipendium!K23),IF((Stipendium!E23-Stipendium!K23)&gt;13000,13000,Stipendium!E23-Stipendium!K23)))</f>
        <v>#DIV/0!</v>
      </c>
      <c r="F26" s="39"/>
      <c r="G26" s="35"/>
      <c r="H26" s="35"/>
      <c r="I26" s="35"/>
      <c r="J26" s="15"/>
      <c r="K26" s="35"/>
      <c r="L26" s="15"/>
    </row>
    <row r="27" spans="1:12" ht="15.75" x14ac:dyDescent="0.25">
      <c r="A27" s="15"/>
      <c r="B27" s="35"/>
      <c r="C27" s="35"/>
      <c r="D27" s="35"/>
      <c r="E27" s="35"/>
      <c r="F27" s="35"/>
      <c r="G27" s="35"/>
      <c r="H27" s="35"/>
      <c r="I27" s="35"/>
      <c r="J27" s="15"/>
      <c r="K27" s="35"/>
      <c r="L27" s="15"/>
    </row>
    <row r="28" spans="1:12" ht="15.75" x14ac:dyDescent="0.25">
      <c r="A28" s="15"/>
      <c r="B28" s="15"/>
      <c r="C28" s="15"/>
      <c r="D28" s="15"/>
      <c r="E28" s="61" t="e">
        <f>IF(E26&lt;500,"Es ist leider kein Stipendium möglich!","")</f>
        <v>#DIV/0!</v>
      </c>
      <c r="F28" s="15"/>
      <c r="G28" s="15"/>
      <c r="H28" s="15"/>
      <c r="I28" s="15"/>
      <c r="J28" s="15"/>
      <c r="K28" s="35"/>
      <c r="L28" s="15"/>
    </row>
    <row r="29" spans="1:12" ht="15.7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5"/>
      <c r="L29" s="15"/>
    </row>
    <row r="30" spans="1:12" ht="15.7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35"/>
      <c r="L30" s="15"/>
    </row>
    <row r="31" spans="1:12" ht="15.7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35"/>
      <c r="L31" s="15"/>
    </row>
    <row r="32" spans="1:12" ht="15.7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35"/>
      <c r="L32" s="15"/>
    </row>
    <row r="33" spans="1:12" ht="15.7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35"/>
      <c r="L33" s="15"/>
    </row>
    <row r="34" spans="1:12" ht="15.7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35"/>
      <c r="L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sheetProtection password="CB31" sheet="1" objects="1" scenarios="1" selectLockedCells="1" selectUnlockedCells="1"/>
  <mergeCells count="13">
    <mergeCell ref="A1:B1"/>
    <mergeCell ref="B5:C5"/>
    <mergeCell ref="H18:J18"/>
    <mergeCell ref="H19:J19"/>
    <mergeCell ref="B26:C26"/>
    <mergeCell ref="H5:I5"/>
    <mergeCell ref="H16:I16"/>
    <mergeCell ref="B7:C7"/>
    <mergeCell ref="B8:C8"/>
    <mergeCell ref="B9:C9"/>
    <mergeCell ref="B10:C10"/>
    <mergeCell ref="H7:J7"/>
    <mergeCell ref="H8:J8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34998626667073579"/>
  </sheetPr>
  <dimension ref="A1:B167"/>
  <sheetViews>
    <sheetView zoomScaleNormal="100" workbookViewId="0">
      <selection activeCell="C14" sqref="C14"/>
    </sheetView>
  </sheetViews>
  <sheetFormatPr baseColWidth="10" defaultRowHeight="15" x14ac:dyDescent="0.25"/>
  <sheetData>
    <row r="1" spans="1:2" x14ac:dyDescent="0.25">
      <c r="A1" s="63">
        <v>50000</v>
      </c>
      <c r="B1" s="63">
        <v>0</v>
      </c>
    </row>
    <row r="2" spans="1:2" x14ac:dyDescent="0.25">
      <c r="A2" s="63">
        <v>51000</v>
      </c>
      <c r="B2" s="63">
        <v>300</v>
      </c>
    </row>
    <row r="3" spans="1:2" x14ac:dyDescent="0.25">
      <c r="A3" s="63">
        <v>52000</v>
      </c>
      <c r="B3" s="63">
        <v>600</v>
      </c>
    </row>
    <row r="4" spans="1:2" x14ac:dyDescent="0.25">
      <c r="A4" s="63">
        <v>53000</v>
      </c>
      <c r="B4" s="63">
        <v>900</v>
      </c>
    </row>
    <row r="5" spans="1:2" x14ac:dyDescent="0.25">
      <c r="A5" s="63">
        <v>54000</v>
      </c>
      <c r="B5" s="63">
        <v>1200</v>
      </c>
    </row>
    <row r="6" spans="1:2" x14ac:dyDescent="0.25">
      <c r="A6" s="63">
        <v>55000</v>
      </c>
      <c r="B6" s="63">
        <v>1500</v>
      </c>
    </row>
    <row r="7" spans="1:2" x14ac:dyDescent="0.25">
      <c r="A7" s="63">
        <v>56000</v>
      </c>
      <c r="B7" s="63">
        <v>1800</v>
      </c>
    </row>
    <row r="8" spans="1:2" x14ac:dyDescent="0.25">
      <c r="A8" s="63">
        <v>57000</v>
      </c>
      <c r="B8" s="63">
        <v>2200</v>
      </c>
    </row>
    <row r="9" spans="1:2" x14ac:dyDescent="0.25">
      <c r="A9" s="63">
        <v>58000</v>
      </c>
      <c r="B9" s="63">
        <v>2600</v>
      </c>
    </row>
    <row r="10" spans="1:2" x14ac:dyDescent="0.25">
      <c r="A10" s="63">
        <v>59000</v>
      </c>
      <c r="B10" s="63">
        <v>3000</v>
      </c>
    </row>
    <row r="11" spans="1:2" x14ac:dyDescent="0.25">
      <c r="A11" s="63">
        <v>60000</v>
      </c>
      <c r="B11" s="63">
        <v>3400</v>
      </c>
    </row>
    <row r="12" spans="1:2" x14ac:dyDescent="0.25">
      <c r="A12" s="63">
        <v>61000</v>
      </c>
      <c r="B12" s="63">
        <v>3800</v>
      </c>
    </row>
    <row r="13" spans="1:2" x14ac:dyDescent="0.25">
      <c r="A13" s="63">
        <v>62000</v>
      </c>
      <c r="B13" s="63">
        <v>4200</v>
      </c>
    </row>
    <row r="14" spans="1:2" x14ac:dyDescent="0.25">
      <c r="A14" s="63">
        <v>63000</v>
      </c>
      <c r="B14" s="63">
        <v>4600</v>
      </c>
    </row>
    <row r="15" spans="1:2" x14ac:dyDescent="0.25">
      <c r="A15" s="63">
        <v>64000</v>
      </c>
      <c r="B15" s="63">
        <v>5100</v>
      </c>
    </row>
    <row r="16" spans="1:2" x14ac:dyDescent="0.25">
      <c r="A16" s="63">
        <v>65000</v>
      </c>
      <c r="B16" s="63">
        <v>5600</v>
      </c>
    </row>
    <row r="17" spans="1:2" x14ac:dyDescent="0.25">
      <c r="A17" s="63">
        <v>66000</v>
      </c>
      <c r="B17" s="63">
        <v>6100</v>
      </c>
    </row>
    <row r="18" spans="1:2" x14ac:dyDescent="0.25">
      <c r="A18" s="63">
        <v>67000</v>
      </c>
      <c r="B18" s="63">
        <v>6600</v>
      </c>
    </row>
    <row r="19" spans="1:2" x14ac:dyDescent="0.25">
      <c r="A19" s="63">
        <v>67500</v>
      </c>
      <c r="B19" s="63">
        <v>7100</v>
      </c>
    </row>
    <row r="20" spans="1:2" x14ac:dyDescent="0.25">
      <c r="A20" s="63">
        <v>68000</v>
      </c>
      <c r="B20" s="63">
        <v>7100</v>
      </c>
    </row>
    <row r="21" spans="1:2" x14ac:dyDescent="0.25">
      <c r="A21" s="63">
        <v>69000</v>
      </c>
      <c r="B21" s="63">
        <v>7600</v>
      </c>
    </row>
    <row r="22" spans="1:2" x14ac:dyDescent="0.25">
      <c r="A22" s="63">
        <v>70000</v>
      </c>
      <c r="B22" s="63">
        <v>8100</v>
      </c>
    </row>
    <row r="23" spans="1:2" x14ac:dyDescent="0.25">
      <c r="A23" s="63">
        <v>71000</v>
      </c>
      <c r="B23" s="63">
        <v>8600</v>
      </c>
    </row>
    <row r="24" spans="1:2" x14ac:dyDescent="0.25">
      <c r="A24" s="63">
        <v>72000</v>
      </c>
      <c r="B24" s="63">
        <v>9200</v>
      </c>
    </row>
    <row r="25" spans="1:2" x14ac:dyDescent="0.25">
      <c r="A25" s="63">
        <v>73000</v>
      </c>
      <c r="B25" s="63">
        <v>9800</v>
      </c>
    </row>
    <row r="26" spans="1:2" x14ac:dyDescent="0.25">
      <c r="A26" s="63">
        <v>74000</v>
      </c>
      <c r="B26" s="63">
        <v>10400</v>
      </c>
    </row>
    <row r="27" spans="1:2" x14ac:dyDescent="0.25">
      <c r="A27" s="63">
        <v>75000</v>
      </c>
      <c r="B27" s="63">
        <v>11000</v>
      </c>
    </row>
    <row r="28" spans="1:2" x14ac:dyDescent="0.25">
      <c r="A28" s="63">
        <v>76000</v>
      </c>
      <c r="B28" s="63">
        <v>11600</v>
      </c>
    </row>
    <row r="29" spans="1:2" x14ac:dyDescent="0.25">
      <c r="A29" s="63">
        <v>77000</v>
      </c>
      <c r="B29" s="63">
        <v>12200</v>
      </c>
    </row>
    <row r="30" spans="1:2" x14ac:dyDescent="0.25">
      <c r="A30" s="63">
        <v>78000</v>
      </c>
      <c r="B30" s="63">
        <v>12800</v>
      </c>
    </row>
    <row r="31" spans="1:2" x14ac:dyDescent="0.25">
      <c r="A31" s="63">
        <v>79000</v>
      </c>
      <c r="B31" s="63">
        <v>13400</v>
      </c>
    </row>
    <row r="32" spans="1:2" x14ac:dyDescent="0.25">
      <c r="A32" s="63">
        <v>80000</v>
      </c>
      <c r="B32" s="63">
        <v>14000</v>
      </c>
    </row>
    <row r="33" spans="1:2" x14ac:dyDescent="0.25">
      <c r="A33" s="63">
        <v>81000</v>
      </c>
      <c r="B33" s="63">
        <v>14700</v>
      </c>
    </row>
    <row r="34" spans="1:2" x14ac:dyDescent="0.25">
      <c r="A34" s="63">
        <v>82000</v>
      </c>
      <c r="B34" s="63">
        <v>15400</v>
      </c>
    </row>
    <row r="35" spans="1:2" x14ac:dyDescent="0.25">
      <c r="A35" s="63">
        <v>83000</v>
      </c>
      <c r="B35" s="63">
        <v>16100</v>
      </c>
    </row>
    <row r="36" spans="1:2" x14ac:dyDescent="0.25">
      <c r="A36" s="63">
        <v>84000</v>
      </c>
      <c r="B36" s="63">
        <v>16800</v>
      </c>
    </row>
    <row r="37" spans="1:2" x14ac:dyDescent="0.25">
      <c r="A37" s="63">
        <v>85000</v>
      </c>
      <c r="B37" s="63">
        <v>17500</v>
      </c>
    </row>
    <row r="38" spans="1:2" x14ac:dyDescent="0.25">
      <c r="A38" s="63">
        <v>86000</v>
      </c>
      <c r="B38" s="63">
        <v>18200</v>
      </c>
    </row>
    <row r="39" spans="1:2" x14ac:dyDescent="0.25">
      <c r="A39" s="63">
        <v>87000</v>
      </c>
      <c r="B39" s="63">
        <v>18900</v>
      </c>
    </row>
    <row r="40" spans="1:2" x14ac:dyDescent="0.25">
      <c r="A40" s="63">
        <v>88000</v>
      </c>
      <c r="B40" s="63">
        <v>19600</v>
      </c>
    </row>
    <row r="41" spans="1:2" x14ac:dyDescent="0.25">
      <c r="A41" s="63">
        <v>89000</v>
      </c>
      <c r="B41" s="63">
        <v>20300</v>
      </c>
    </row>
    <row r="42" spans="1:2" x14ac:dyDescent="0.25">
      <c r="A42" s="63">
        <v>90000</v>
      </c>
      <c r="B42" s="63">
        <v>21000</v>
      </c>
    </row>
    <row r="43" spans="1:2" x14ac:dyDescent="0.25">
      <c r="A43" s="63">
        <v>91000</v>
      </c>
      <c r="B43" s="63">
        <v>21800</v>
      </c>
    </row>
    <row r="44" spans="1:2" x14ac:dyDescent="0.25">
      <c r="A44" s="63">
        <v>92000</v>
      </c>
      <c r="B44" s="63">
        <v>22600</v>
      </c>
    </row>
    <row r="45" spans="1:2" x14ac:dyDescent="0.25">
      <c r="A45" s="63">
        <v>93000</v>
      </c>
      <c r="B45" s="63">
        <v>23400</v>
      </c>
    </row>
    <row r="46" spans="1:2" x14ac:dyDescent="0.25">
      <c r="A46" s="63">
        <v>94000</v>
      </c>
      <c r="B46" s="63">
        <v>24200</v>
      </c>
    </row>
    <row r="47" spans="1:2" x14ac:dyDescent="0.25">
      <c r="A47" s="63">
        <v>95000</v>
      </c>
      <c r="B47" s="63">
        <v>25000</v>
      </c>
    </row>
    <row r="48" spans="1:2" x14ac:dyDescent="0.25">
      <c r="A48" s="63">
        <v>96000</v>
      </c>
      <c r="B48" s="63">
        <v>25800</v>
      </c>
    </row>
    <row r="49" spans="1:2" x14ac:dyDescent="0.25">
      <c r="A49" s="63">
        <v>97000</v>
      </c>
      <c r="B49" s="63">
        <v>26600</v>
      </c>
    </row>
    <row r="50" spans="1:2" x14ac:dyDescent="0.25">
      <c r="A50" s="63">
        <v>98000</v>
      </c>
      <c r="B50" s="63">
        <v>27400</v>
      </c>
    </row>
    <row r="51" spans="1:2" x14ac:dyDescent="0.25">
      <c r="A51" s="63">
        <v>99000</v>
      </c>
      <c r="B51" s="63">
        <v>28200</v>
      </c>
    </row>
    <row r="52" spans="1:2" x14ac:dyDescent="0.25">
      <c r="A52" s="63">
        <v>100000</v>
      </c>
      <c r="B52" s="63">
        <v>29000</v>
      </c>
    </row>
    <row r="53" spans="1:2" x14ac:dyDescent="0.25">
      <c r="A53" s="63">
        <v>101000</v>
      </c>
      <c r="B53" s="63">
        <v>29800</v>
      </c>
    </row>
    <row r="54" spans="1:2" x14ac:dyDescent="0.25">
      <c r="A54" s="63">
        <v>102000</v>
      </c>
      <c r="B54" s="63">
        <v>30600</v>
      </c>
    </row>
    <row r="55" spans="1:2" x14ac:dyDescent="0.25">
      <c r="A55" s="63">
        <v>103000</v>
      </c>
      <c r="B55" s="63">
        <v>31400</v>
      </c>
    </row>
    <row r="56" spans="1:2" x14ac:dyDescent="0.25">
      <c r="A56" s="63">
        <v>104000</v>
      </c>
      <c r="B56" s="63">
        <v>32200</v>
      </c>
    </row>
    <row r="57" spans="1:2" x14ac:dyDescent="0.25">
      <c r="A57" s="63">
        <v>105000</v>
      </c>
      <c r="B57" s="63">
        <v>33000</v>
      </c>
    </row>
    <row r="58" spans="1:2" x14ac:dyDescent="0.25">
      <c r="A58" s="63">
        <v>106000</v>
      </c>
      <c r="B58" s="63">
        <v>33800</v>
      </c>
    </row>
    <row r="59" spans="1:2" x14ac:dyDescent="0.25">
      <c r="A59" s="63">
        <v>107000</v>
      </c>
      <c r="B59" s="63">
        <v>34600</v>
      </c>
    </row>
    <row r="60" spans="1:2" x14ac:dyDescent="0.25">
      <c r="A60" s="63">
        <v>108000</v>
      </c>
      <c r="B60" s="63">
        <v>35400</v>
      </c>
    </row>
    <row r="61" spans="1:2" x14ac:dyDescent="0.25">
      <c r="A61" s="63">
        <v>109000</v>
      </c>
      <c r="B61" s="63">
        <v>36200</v>
      </c>
    </row>
    <row r="62" spans="1:2" x14ac:dyDescent="0.25">
      <c r="A62" s="63">
        <v>110000</v>
      </c>
      <c r="B62" s="63">
        <v>37000</v>
      </c>
    </row>
    <row r="63" spans="1:2" x14ac:dyDescent="0.25">
      <c r="A63" s="63">
        <v>111000</v>
      </c>
      <c r="B63" s="63">
        <v>37800</v>
      </c>
    </row>
    <row r="64" spans="1:2" x14ac:dyDescent="0.25">
      <c r="A64" s="63">
        <v>112000</v>
      </c>
      <c r="B64" s="63">
        <v>38600</v>
      </c>
    </row>
    <row r="65" spans="1:2" x14ac:dyDescent="0.25">
      <c r="A65" s="63">
        <v>113000</v>
      </c>
      <c r="B65" s="63">
        <v>39400</v>
      </c>
    </row>
    <row r="66" spans="1:2" x14ac:dyDescent="0.25">
      <c r="A66" s="63">
        <v>114000</v>
      </c>
      <c r="B66" s="63">
        <v>40200</v>
      </c>
    </row>
    <row r="67" spans="1:2" x14ac:dyDescent="0.25">
      <c r="A67" s="63">
        <v>115000</v>
      </c>
      <c r="B67" s="63">
        <v>41000</v>
      </c>
    </row>
    <row r="68" spans="1:2" x14ac:dyDescent="0.25">
      <c r="A68" s="63">
        <v>116000</v>
      </c>
      <c r="B68" s="63">
        <v>41800</v>
      </c>
    </row>
    <row r="69" spans="1:2" x14ac:dyDescent="0.25">
      <c r="A69" s="63">
        <v>117000</v>
      </c>
      <c r="B69" s="63">
        <v>42600</v>
      </c>
    </row>
    <row r="70" spans="1:2" x14ac:dyDescent="0.25">
      <c r="A70" s="63">
        <v>118000</v>
      </c>
      <c r="B70" s="63">
        <v>43400</v>
      </c>
    </row>
    <row r="71" spans="1:2" x14ac:dyDescent="0.25">
      <c r="A71" s="63">
        <v>119000</v>
      </c>
      <c r="B71" s="63">
        <v>44200</v>
      </c>
    </row>
    <row r="72" spans="1:2" x14ac:dyDescent="0.25">
      <c r="A72" s="63">
        <v>120000</v>
      </c>
      <c r="B72" s="63">
        <v>45000</v>
      </c>
    </row>
    <row r="73" spans="1:2" x14ac:dyDescent="0.25">
      <c r="A73" s="63">
        <v>121000</v>
      </c>
      <c r="B73" s="63">
        <v>45800</v>
      </c>
    </row>
    <row r="74" spans="1:2" x14ac:dyDescent="0.25">
      <c r="A74" s="63">
        <v>122000</v>
      </c>
      <c r="B74" s="63">
        <v>46600</v>
      </c>
    </row>
    <row r="75" spans="1:2" x14ac:dyDescent="0.25">
      <c r="A75" s="63">
        <v>123000</v>
      </c>
      <c r="B75" s="63">
        <v>47400</v>
      </c>
    </row>
    <row r="76" spans="1:2" x14ac:dyDescent="0.25">
      <c r="A76" s="63">
        <v>124000</v>
      </c>
      <c r="B76" s="63">
        <v>48200</v>
      </c>
    </row>
    <row r="77" spans="1:2" x14ac:dyDescent="0.25">
      <c r="A77" s="63">
        <v>125000</v>
      </c>
      <c r="B77" s="63">
        <v>49000</v>
      </c>
    </row>
    <row r="78" spans="1:2" x14ac:dyDescent="0.25">
      <c r="A78" s="63">
        <v>126000</v>
      </c>
      <c r="B78" s="63">
        <v>49800</v>
      </c>
    </row>
    <row r="79" spans="1:2" x14ac:dyDescent="0.25">
      <c r="A79" s="63">
        <v>127000</v>
      </c>
      <c r="B79" s="63">
        <v>50600</v>
      </c>
    </row>
    <row r="80" spans="1:2" x14ac:dyDescent="0.25">
      <c r="A80" s="63">
        <v>128000</v>
      </c>
      <c r="B80" s="63">
        <v>51400</v>
      </c>
    </row>
    <row r="81" spans="1:2" x14ac:dyDescent="0.25">
      <c r="A81" s="63">
        <v>129000</v>
      </c>
      <c r="B81" s="63">
        <v>52200</v>
      </c>
    </row>
    <row r="82" spans="1:2" x14ac:dyDescent="0.25">
      <c r="A82" s="63">
        <v>130000</v>
      </c>
      <c r="B82" s="63">
        <v>53000</v>
      </c>
    </row>
    <row r="83" spans="1:2" x14ac:dyDescent="0.25">
      <c r="A83" s="63">
        <v>131000</v>
      </c>
      <c r="B83" s="63">
        <v>53800</v>
      </c>
    </row>
    <row r="84" spans="1:2" x14ac:dyDescent="0.25">
      <c r="A84" s="63">
        <v>132000</v>
      </c>
      <c r="B84" s="63">
        <v>54600</v>
      </c>
    </row>
    <row r="85" spans="1:2" x14ac:dyDescent="0.25">
      <c r="A85" s="63">
        <v>133000</v>
      </c>
      <c r="B85" s="63">
        <v>55400</v>
      </c>
    </row>
    <row r="86" spans="1:2" x14ac:dyDescent="0.25">
      <c r="A86" s="63">
        <v>134000</v>
      </c>
      <c r="B86" s="63">
        <v>56200</v>
      </c>
    </row>
    <row r="87" spans="1:2" x14ac:dyDescent="0.25">
      <c r="A87" s="63">
        <v>135000</v>
      </c>
      <c r="B87" s="63">
        <v>57000</v>
      </c>
    </row>
    <row r="88" spans="1:2" x14ac:dyDescent="0.25">
      <c r="A88" s="63">
        <v>136000</v>
      </c>
      <c r="B88" s="63">
        <v>57800</v>
      </c>
    </row>
    <row r="89" spans="1:2" x14ac:dyDescent="0.25">
      <c r="A89" s="63">
        <v>137000</v>
      </c>
      <c r="B89" s="63">
        <v>58600</v>
      </c>
    </row>
    <row r="90" spans="1:2" x14ac:dyDescent="0.25">
      <c r="A90" s="63">
        <v>138000</v>
      </c>
      <c r="B90" s="63">
        <v>59400</v>
      </c>
    </row>
    <row r="91" spans="1:2" x14ac:dyDescent="0.25">
      <c r="A91" s="63">
        <v>139000</v>
      </c>
      <c r="B91" s="63">
        <v>60200</v>
      </c>
    </row>
    <row r="92" spans="1:2" x14ac:dyDescent="0.25">
      <c r="A92" s="63">
        <v>140000</v>
      </c>
      <c r="B92" s="63">
        <v>61000</v>
      </c>
    </row>
    <row r="93" spans="1:2" x14ac:dyDescent="0.25">
      <c r="A93" s="63">
        <v>141000</v>
      </c>
      <c r="B93" s="63">
        <v>61800</v>
      </c>
    </row>
    <row r="94" spans="1:2" x14ac:dyDescent="0.25">
      <c r="A94" s="63">
        <v>142000</v>
      </c>
      <c r="B94" s="63">
        <v>62600</v>
      </c>
    </row>
    <row r="95" spans="1:2" x14ac:dyDescent="0.25">
      <c r="A95" s="63">
        <v>143000</v>
      </c>
      <c r="B95" s="63">
        <v>63400</v>
      </c>
    </row>
    <row r="96" spans="1:2" x14ac:dyDescent="0.25">
      <c r="A96" s="63">
        <v>144000</v>
      </c>
      <c r="B96" s="63">
        <v>64200</v>
      </c>
    </row>
    <row r="97" spans="1:2" x14ac:dyDescent="0.25">
      <c r="A97" s="63">
        <v>145000</v>
      </c>
      <c r="B97" s="63">
        <v>65000</v>
      </c>
    </row>
    <row r="98" spans="1:2" x14ac:dyDescent="0.25">
      <c r="A98" s="63">
        <v>146000</v>
      </c>
      <c r="B98" s="63">
        <v>65800</v>
      </c>
    </row>
    <row r="99" spans="1:2" x14ac:dyDescent="0.25">
      <c r="A99" s="63">
        <v>147000</v>
      </c>
      <c r="B99" s="63">
        <v>66600</v>
      </c>
    </row>
    <row r="100" spans="1:2" x14ac:dyDescent="0.25">
      <c r="A100" s="63">
        <v>148000</v>
      </c>
      <c r="B100" s="63">
        <v>67400</v>
      </c>
    </row>
    <row r="101" spans="1:2" x14ac:dyDescent="0.25">
      <c r="A101" s="63">
        <v>149000</v>
      </c>
      <c r="B101" s="63">
        <v>68200</v>
      </c>
    </row>
    <row r="102" spans="1:2" x14ac:dyDescent="0.25">
      <c r="A102" s="63">
        <v>150000</v>
      </c>
      <c r="B102" s="63">
        <v>69000</v>
      </c>
    </row>
    <row r="103" spans="1:2" x14ac:dyDescent="0.25">
      <c r="A103" s="63">
        <v>151000</v>
      </c>
      <c r="B103" s="63">
        <v>69800</v>
      </c>
    </row>
    <row r="104" spans="1:2" x14ac:dyDescent="0.25">
      <c r="A104" s="63">
        <v>152000</v>
      </c>
      <c r="B104" s="63">
        <v>70600</v>
      </c>
    </row>
    <row r="105" spans="1:2" x14ac:dyDescent="0.25">
      <c r="A105" s="63">
        <v>153000</v>
      </c>
      <c r="B105" s="63">
        <v>71400</v>
      </c>
    </row>
    <row r="106" spans="1:2" x14ac:dyDescent="0.25">
      <c r="A106" s="63">
        <v>154000</v>
      </c>
      <c r="B106" s="63">
        <v>72200</v>
      </c>
    </row>
    <row r="107" spans="1:2" x14ac:dyDescent="0.25">
      <c r="A107" s="63">
        <v>155000</v>
      </c>
      <c r="B107" s="63">
        <v>73000</v>
      </c>
    </row>
    <row r="108" spans="1:2" x14ac:dyDescent="0.25">
      <c r="A108" s="63">
        <v>156000</v>
      </c>
      <c r="B108" s="63">
        <v>73800</v>
      </c>
    </row>
    <row r="109" spans="1:2" x14ac:dyDescent="0.25">
      <c r="A109" s="63">
        <v>157000</v>
      </c>
      <c r="B109" s="63">
        <v>74600</v>
      </c>
    </row>
    <row r="110" spans="1:2" x14ac:dyDescent="0.25">
      <c r="A110" s="63">
        <v>158000</v>
      </c>
      <c r="B110" s="63">
        <v>75400</v>
      </c>
    </row>
    <row r="111" spans="1:2" x14ac:dyDescent="0.25">
      <c r="A111" s="63">
        <v>159000</v>
      </c>
      <c r="B111" s="63">
        <v>76200</v>
      </c>
    </row>
    <row r="112" spans="1:2" x14ac:dyDescent="0.25">
      <c r="A112" s="63">
        <v>160000</v>
      </c>
      <c r="B112" s="63">
        <v>77000</v>
      </c>
    </row>
    <row r="113" spans="1:2" x14ac:dyDescent="0.25">
      <c r="A113" s="63">
        <v>161000</v>
      </c>
      <c r="B113" s="63">
        <v>77800</v>
      </c>
    </row>
    <row r="114" spans="1:2" x14ac:dyDescent="0.25">
      <c r="A114" s="63">
        <v>162000</v>
      </c>
      <c r="B114" s="63">
        <v>78600</v>
      </c>
    </row>
    <row r="115" spans="1:2" x14ac:dyDescent="0.25">
      <c r="A115" s="63">
        <v>163000</v>
      </c>
      <c r="B115" s="63">
        <v>79400</v>
      </c>
    </row>
    <row r="116" spans="1:2" x14ac:dyDescent="0.25">
      <c r="A116" s="63">
        <v>164000</v>
      </c>
      <c r="B116" s="63">
        <v>80200</v>
      </c>
    </row>
    <row r="117" spans="1:2" x14ac:dyDescent="0.25">
      <c r="A117" s="63">
        <v>165000</v>
      </c>
      <c r="B117" s="63">
        <v>81000</v>
      </c>
    </row>
    <row r="118" spans="1:2" x14ac:dyDescent="0.25">
      <c r="A118" s="63">
        <v>166000</v>
      </c>
      <c r="B118" s="63">
        <v>81800</v>
      </c>
    </row>
    <row r="119" spans="1:2" x14ac:dyDescent="0.25">
      <c r="A119" s="63">
        <v>167000</v>
      </c>
      <c r="B119" s="63">
        <v>82600</v>
      </c>
    </row>
    <row r="120" spans="1:2" x14ac:dyDescent="0.25">
      <c r="A120" s="63">
        <v>168000</v>
      </c>
      <c r="B120" s="63">
        <v>83400</v>
      </c>
    </row>
    <row r="121" spans="1:2" x14ac:dyDescent="0.25">
      <c r="A121" s="63">
        <v>169000</v>
      </c>
      <c r="B121" s="63">
        <v>84200</v>
      </c>
    </row>
    <row r="122" spans="1:2" x14ac:dyDescent="0.25">
      <c r="A122" s="63">
        <v>170000</v>
      </c>
      <c r="B122" s="63">
        <v>85000</v>
      </c>
    </row>
    <row r="123" spans="1:2" x14ac:dyDescent="0.25">
      <c r="A123" s="63">
        <v>171000</v>
      </c>
      <c r="B123" s="63">
        <v>85800</v>
      </c>
    </row>
    <row r="124" spans="1:2" x14ac:dyDescent="0.25">
      <c r="A124" s="63">
        <v>172000</v>
      </c>
      <c r="B124" s="63">
        <v>86600</v>
      </c>
    </row>
    <row r="125" spans="1:2" x14ac:dyDescent="0.25">
      <c r="A125" s="63">
        <v>173000</v>
      </c>
      <c r="B125" s="63">
        <v>87400</v>
      </c>
    </row>
    <row r="126" spans="1:2" x14ac:dyDescent="0.25">
      <c r="A126" s="63">
        <v>174000</v>
      </c>
      <c r="B126" s="63">
        <v>88200</v>
      </c>
    </row>
    <row r="127" spans="1:2" x14ac:dyDescent="0.25">
      <c r="A127" s="63">
        <v>175000</v>
      </c>
      <c r="B127" s="63">
        <v>89000</v>
      </c>
    </row>
    <row r="128" spans="1:2" x14ac:dyDescent="0.25">
      <c r="A128" s="63">
        <v>176000</v>
      </c>
      <c r="B128" s="63">
        <v>89800</v>
      </c>
    </row>
    <row r="129" spans="1:2" x14ac:dyDescent="0.25">
      <c r="A129" s="63">
        <v>177000</v>
      </c>
      <c r="B129" s="63">
        <v>90600</v>
      </c>
    </row>
    <row r="130" spans="1:2" x14ac:dyDescent="0.25">
      <c r="A130" s="63">
        <v>178000</v>
      </c>
      <c r="B130" s="63">
        <v>91400</v>
      </c>
    </row>
    <row r="131" spans="1:2" x14ac:dyDescent="0.25">
      <c r="A131" s="63">
        <v>179000</v>
      </c>
      <c r="B131" s="63">
        <v>92200</v>
      </c>
    </row>
    <row r="132" spans="1:2" x14ac:dyDescent="0.25">
      <c r="A132" s="63">
        <v>180000</v>
      </c>
      <c r="B132" s="63">
        <v>93000</v>
      </c>
    </row>
    <row r="133" spans="1:2" x14ac:dyDescent="0.25">
      <c r="A133" s="63">
        <v>181000</v>
      </c>
      <c r="B133" s="63">
        <v>93800</v>
      </c>
    </row>
    <row r="134" spans="1:2" x14ac:dyDescent="0.25">
      <c r="A134" s="63">
        <v>182000</v>
      </c>
      <c r="B134" s="63">
        <v>94600</v>
      </c>
    </row>
    <row r="135" spans="1:2" x14ac:dyDescent="0.25">
      <c r="A135" s="63">
        <v>183000</v>
      </c>
      <c r="B135" s="63">
        <v>95400</v>
      </c>
    </row>
    <row r="136" spans="1:2" x14ac:dyDescent="0.25">
      <c r="A136" s="63">
        <v>184000</v>
      </c>
      <c r="B136" s="63">
        <v>96200</v>
      </c>
    </row>
    <row r="137" spans="1:2" x14ac:dyDescent="0.25">
      <c r="A137" s="63">
        <v>185000</v>
      </c>
      <c r="B137" s="63">
        <v>97000</v>
      </c>
    </row>
    <row r="138" spans="1:2" x14ac:dyDescent="0.25">
      <c r="A138" s="63">
        <v>186000</v>
      </c>
      <c r="B138" s="63">
        <v>97800</v>
      </c>
    </row>
    <row r="139" spans="1:2" x14ac:dyDescent="0.25">
      <c r="A139" s="63">
        <v>187000</v>
      </c>
      <c r="B139" s="63">
        <v>98600</v>
      </c>
    </row>
    <row r="140" spans="1:2" x14ac:dyDescent="0.25">
      <c r="A140" s="63">
        <v>188000</v>
      </c>
      <c r="B140" s="63">
        <v>99400</v>
      </c>
    </row>
    <row r="141" spans="1:2" x14ac:dyDescent="0.25">
      <c r="A141" s="63">
        <v>189000</v>
      </c>
      <c r="B141" s="63">
        <v>100200</v>
      </c>
    </row>
    <row r="142" spans="1:2" x14ac:dyDescent="0.25">
      <c r="A142" s="63">
        <v>190000</v>
      </c>
      <c r="B142" s="63">
        <v>101000</v>
      </c>
    </row>
    <row r="143" spans="1:2" x14ac:dyDescent="0.25">
      <c r="A143" s="63">
        <v>191000</v>
      </c>
      <c r="B143" s="63">
        <v>101800</v>
      </c>
    </row>
    <row r="144" spans="1:2" x14ac:dyDescent="0.25">
      <c r="A144" s="63">
        <v>192000</v>
      </c>
      <c r="B144" s="63">
        <v>102600</v>
      </c>
    </row>
    <row r="145" spans="1:2" x14ac:dyDescent="0.25">
      <c r="A145" s="63">
        <v>193000</v>
      </c>
      <c r="B145" s="63">
        <v>103400</v>
      </c>
    </row>
    <row r="146" spans="1:2" x14ac:dyDescent="0.25">
      <c r="A146" s="63">
        <v>194000</v>
      </c>
      <c r="B146" s="63">
        <v>104200</v>
      </c>
    </row>
    <row r="147" spans="1:2" x14ac:dyDescent="0.25">
      <c r="A147" s="63">
        <v>195000</v>
      </c>
      <c r="B147" s="63">
        <v>105000</v>
      </c>
    </row>
    <row r="148" spans="1:2" x14ac:dyDescent="0.25">
      <c r="A148" s="63">
        <v>196000</v>
      </c>
      <c r="B148" s="63">
        <v>105800</v>
      </c>
    </row>
    <row r="149" spans="1:2" x14ac:dyDescent="0.25">
      <c r="A149" s="63">
        <v>197000</v>
      </c>
      <c r="B149" s="63">
        <v>106600</v>
      </c>
    </row>
    <row r="150" spans="1:2" x14ac:dyDescent="0.25">
      <c r="A150" s="63">
        <v>198000</v>
      </c>
      <c r="B150" s="63">
        <v>107400</v>
      </c>
    </row>
    <row r="151" spans="1:2" x14ac:dyDescent="0.25">
      <c r="A151" s="63">
        <v>199000</v>
      </c>
      <c r="B151" s="63">
        <v>108200</v>
      </c>
    </row>
    <row r="152" spans="1:2" x14ac:dyDescent="0.25">
      <c r="A152" s="63">
        <v>200000</v>
      </c>
      <c r="B152" s="63">
        <v>109000</v>
      </c>
    </row>
    <row r="153" spans="1:2" x14ac:dyDescent="0.25">
      <c r="A153" s="63">
        <v>201000</v>
      </c>
      <c r="B153" s="63">
        <v>109800</v>
      </c>
    </row>
    <row r="154" spans="1:2" x14ac:dyDescent="0.25">
      <c r="A154" s="63">
        <v>202000</v>
      </c>
      <c r="B154" s="63">
        <v>110600</v>
      </c>
    </row>
    <row r="155" spans="1:2" x14ac:dyDescent="0.25">
      <c r="A155" s="63">
        <v>203000</v>
      </c>
      <c r="B155" s="63">
        <v>111400</v>
      </c>
    </row>
    <row r="156" spans="1:2" x14ac:dyDescent="0.25">
      <c r="A156" s="63">
        <v>204000</v>
      </c>
      <c r="B156" s="63">
        <v>112200</v>
      </c>
    </row>
    <row r="157" spans="1:2" x14ac:dyDescent="0.25">
      <c r="A157" s="63">
        <v>205000</v>
      </c>
      <c r="B157" s="63">
        <v>113000</v>
      </c>
    </row>
    <row r="158" spans="1:2" x14ac:dyDescent="0.25">
      <c r="A158" s="63">
        <v>206000</v>
      </c>
      <c r="B158" s="63">
        <v>113800</v>
      </c>
    </row>
    <row r="159" spans="1:2" x14ac:dyDescent="0.25">
      <c r="A159" s="63">
        <v>207000</v>
      </c>
      <c r="B159" s="63">
        <v>114600</v>
      </c>
    </row>
    <row r="160" spans="1:2" x14ac:dyDescent="0.25">
      <c r="A160" s="63">
        <v>208000</v>
      </c>
      <c r="B160" s="63">
        <v>115400</v>
      </c>
    </row>
    <row r="161" spans="1:2" x14ac:dyDescent="0.25">
      <c r="A161" s="63">
        <v>209000</v>
      </c>
      <c r="B161" s="63">
        <v>116200</v>
      </c>
    </row>
    <row r="162" spans="1:2" x14ac:dyDescent="0.25">
      <c r="A162" s="63">
        <v>210000</v>
      </c>
      <c r="B162" s="63">
        <v>117000</v>
      </c>
    </row>
    <row r="163" spans="1:2" x14ac:dyDescent="0.25">
      <c r="A163" s="63">
        <v>211000</v>
      </c>
      <c r="B163" s="63">
        <v>117800</v>
      </c>
    </row>
    <row r="164" spans="1:2" x14ac:dyDescent="0.25">
      <c r="A164" s="63">
        <v>212000</v>
      </c>
      <c r="B164" s="63">
        <v>118600</v>
      </c>
    </row>
    <row r="165" spans="1:2" x14ac:dyDescent="0.25">
      <c r="A165" s="63">
        <v>213000</v>
      </c>
      <c r="B165" s="63">
        <v>119400</v>
      </c>
    </row>
    <row r="166" spans="1:2" x14ac:dyDescent="0.25">
      <c r="A166" s="63">
        <v>214000</v>
      </c>
      <c r="B166" s="63">
        <v>120200</v>
      </c>
    </row>
    <row r="167" spans="1:2" x14ac:dyDescent="0.25">
      <c r="A167" s="63">
        <v>215000</v>
      </c>
      <c r="B167" s="63">
        <v>121000</v>
      </c>
    </row>
  </sheetData>
  <sheetProtection password="CB31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Anleitung  Bemerkungen</vt:lpstr>
      <vt:lpstr>1. BewerberIn</vt:lpstr>
      <vt:lpstr>2. Eltern</vt:lpstr>
      <vt:lpstr>3. Ausbildung</vt:lpstr>
      <vt:lpstr>Stipendium</vt:lpstr>
      <vt:lpstr>Tabelle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Vreni Hess</dc:creator>
  <cp:lastModifiedBy>Oscar Seger</cp:lastModifiedBy>
  <cp:lastPrinted>2013-05-01T05:51:30Z</cp:lastPrinted>
  <dcterms:created xsi:type="dcterms:W3CDTF">2013-04-29T11:51:10Z</dcterms:created>
  <dcterms:modified xsi:type="dcterms:W3CDTF">2017-06-21T08:33:28Z</dcterms:modified>
</cp:coreProperties>
</file>