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nench.KVS\Downloads\"/>
    </mc:Choice>
  </mc:AlternateContent>
  <workbookProtection workbookPassword="F2D1" lockStructure="1"/>
  <bookViews>
    <workbookView xWindow="0" yWindow="0" windowWidth="38400" windowHeight="20685" tabRatio="730"/>
  </bookViews>
  <sheets>
    <sheet name="Einkommen &amp; Vermögen Teilh. 1 " sheetId="2" r:id="rId1"/>
    <sheet name="Teilh. 2" sheetId="9" r:id="rId2"/>
    <sheet name="Teilh. 3" sheetId="10" r:id="rId3"/>
    <sheet name="Teilh. 4" sheetId="11" r:id="rId4"/>
    <sheet name="Teilh. 5" sheetId="12" r:id="rId5"/>
    <sheet name="Teilh. 6" sheetId="13" r:id="rId6"/>
    <sheet name="Teilh. 7" sheetId="14" r:id="rId7"/>
    <sheet name="Teilh. 8" sheetId="15" r:id="rId8"/>
    <sheet name="Teilh. 9" sheetId="16" r:id="rId9"/>
    <sheet name="Teilh. 10" sheetId="17" r:id="rId10"/>
    <sheet name="Teilh. 11" sheetId="18" r:id="rId11"/>
    <sheet name="Teilh. 12" sheetId="19" r:id="rId12"/>
    <sheet name="Teilh. 13" sheetId="20" r:id="rId13"/>
    <sheet name="Teilh. 14" sheetId="21" r:id="rId14"/>
    <sheet name="Teilh. 15" sheetId="22" r:id="rId15"/>
    <sheet name="Teilh. 16" sheetId="23" r:id="rId16"/>
    <sheet name="Teilh. 17" sheetId="24" r:id="rId17"/>
    <sheet name="Teilh. 18" sheetId="25" r:id="rId18"/>
    <sheet name="Teilh. 19" sheetId="26" r:id="rId19"/>
    <sheet name="Teilh. 20" sheetId="27" r:id="rId20"/>
  </sheets>
  <definedNames>
    <definedName name="_xlnm.Print_Area" localSheetId="0">'Einkommen &amp; Vermögen Teilh. 1 '!$A$4:$N$146</definedName>
    <definedName name="_xlnm.Print_Area" localSheetId="9">'Teilh. 10'!$A$4:$N$146</definedName>
    <definedName name="_xlnm.Print_Area" localSheetId="10">'Teilh. 11'!$A$4:$N$146</definedName>
    <definedName name="_xlnm.Print_Area" localSheetId="11">'Teilh. 12'!$A$4:$N$146</definedName>
    <definedName name="_xlnm.Print_Area" localSheetId="12">'Teilh. 13'!$A$4:$N$146</definedName>
    <definedName name="_xlnm.Print_Area" localSheetId="13">'Teilh. 14'!$A$4:$N$146</definedName>
    <definedName name="_xlnm.Print_Area" localSheetId="14">'Teilh. 15'!$A$4:$N$146</definedName>
    <definedName name="_xlnm.Print_Area" localSheetId="15">'Teilh. 16'!$A$4:$N$146</definedName>
    <definedName name="_xlnm.Print_Area" localSheetId="16">'Teilh. 17'!$A$4:$N$146</definedName>
    <definedName name="_xlnm.Print_Area" localSheetId="17">'Teilh. 18'!$A$4:$N$146</definedName>
    <definedName name="_xlnm.Print_Area" localSheetId="18">'Teilh. 19'!$A$4:$N$146</definedName>
    <definedName name="_xlnm.Print_Area" localSheetId="1">'Teilh. 2'!$A$4:$N$146</definedName>
    <definedName name="_xlnm.Print_Area" localSheetId="19">'Teilh. 20'!$A$4:$N$146</definedName>
    <definedName name="_xlnm.Print_Area" localSheetId="2">'Teilh. 3'!$A$4:$N$146</definedName>
    <definedName name="_xlnm.Print_Area" localSheetId="3">'Teilh. 4'!$A$4:$N$146</definedName>
    <definedName name="_xlnm.Print_Area" localSheetId="4">'Teilh. 5'!$A$4:$N$146</definedName>
    <definedName name="_xlnm.Print_Area" localSheetId="5">'Teilh. 6'!$A$4:$N$146</definedName>
    <definedName name="_xlnm.Print_Area" localSheetId="6">'Teilh. 7'!$A$4:$N$146</definedName>
    <definedName name="_xlnm.Print_Area" localSheetId="7">'Teilh. 8'!$A$4:$N$146</definedName>
    <definedName name="_xlnm.Print_Area" localSheetId="8">'Teilh. 9'!$A$4:$N$146</definedName>
    <definedName name="_xlnm.Print_Titles" localSheetId="0">'Einkommen &amp; Vermögen Teilh. 1 '!$4:$8</definedName>
    <definedName name="_xlnm.Print_Titles" localSheetId="9">'Teilh. 10'!$4:$8</definedName>
    <definedName name="_xlnm.Print_Titles" localSheetId="10">'Teilh. 11'!$4:$8</definedName>
    <definedName name="_xlnm.Print_Titles" localSheetId="11">'Teilh. 12'!$4:$8</definedName>
    <definedName name="_xlnm.Print_Titles" localSheetId="12">'Teilh. 13'!$4:$8</definedName>
    <definedName name="_xlnm.Print_Titles" localSheetId="13">'Teilh. 14'!$4:$8</definedName>
    <definedName name="_xlnm.Print_Titles" localSheetId="14">'Teilh. 15'!$4:$8</definedName>
    <definedName name="_xlnm.Print_Titles" localSheetId="15">'Teilh. 16'!$4:$8</definedName>
    <definedName name="_xlnm.Print_Titles" localSheetId="16">'Teilh. 17'!$4:$8</definedName>
    <definedName name="_xlnm.Print_Titles" localSheetId="17">'Teilh. 18'!$4:$8</definedName>
    <definedName name="_xlnm.Print_Titles" localSheetId="18">'Teilh. 19'!$4:$8</definedName>
    <definedName name="_xlnm.Print_Titles" localSheetId="1">'Teilh. 2'!$4:$8</definedName>
    <definedName name="_xlnm.Print_Titles" localSheetId="19">'Teilh. 20'!$4:$8</definedName>
    <definedName name="_xlnm.Print_Titles" localSheetId="2">'Teilh. 3'!$4:$8</definedName>
    <definedName name="_xlnm.Print_Titles" localSheetId="3">'Teilh. 4'!$4:$8</definedName>
    <definedName name="_xlnm.Print_Titles" localSheetId="4">'Teilh. 5'!$4:$8</definedName>
    <definedName name="_xlnm.Print_Titles" localSheetId="5">'Teilh. 6'!$4:$8</definedName>
    <definedName name="_xlnm.Print_Titles" localSheetId="6">'Teilh. 7'!$4:$8</definedName>
    <definedName name="_xlnm.Print_Titles" localSheetId="7">'Teilh. 8'!$4:$8</definedName>
    <definedName name="_xlnm.Print_Titles" localSheetId="8">'Teilh. 9'!$4:$8</definedName>
  </definedNames>
  <calcPr calcId="162913"/>
</workbook>
</file>

<file path=xl/calcChain.xml><?xml version="1.0" encoding="utf-8"?>
<calcChain xmlns="http://schemas.openxmlformats.org/spreadsheetml/2006/main">
  <c r="L4" i="10" l="1"/>
  <c r="L4" i="11"/>
  <c r="L4" i="12"/>
  <c r="L4" i="13"/>
  <c r="L4" i="14"/>
  <c r="L4" i="15"/>
  <c r="L4" i="16"/>
  <c r="L4" i="17"/>
  <c r="L4" i="18"/>
  <c r="L4" i="19"/>
  <c r="L4" i="20"/>
  <c r="L4" i="21"/>
  <c r="L4" i="22"/>
  <c r="L4" i="23"/>
  <c r="L4" i="24"/>
  <c r="L4" i="25"/>
  <c r="L4" i="26"/>
  <c r="L4" i="27"/>
  <c r="L4" i="9"/>
  <c r="AR4" i="2"/>
  <c r="E37" i="2" l="1"/>
  <c r="G141" i="27" l="1"/>
  <c r="K141" i="27" s="1"/>
  <c r="E141" i="27"/>
  <c r="I141" i="27" s="1"/>
  <c r="B141" i="27"/>
  <c r="G140" i="27"/>
  <c r="K140" i="27" s="1"/>
  <c r="E140" i="27"/>
  <c r="I140" i="27" s="1"/>
  <c r="B140" i="27"/>
  <c r="I139" i="27"/>
  <c r="G139" i="27"/>
  <c r="K139" i="27" s="1"/>
  <c r="E139" i="27"/>
  <c r="B139" i="27"/>
  <c r="K138" i="27"/>
  <c r="G138" i="27"/>
  <c r="E138" i="27"/>
  <c r="I138" i="27" s="1"/>
  <c r="B138" i="27"/>
  <c r="G137" i="27"/>
  <c r="G142" i="27" s="1"/>
  <c r="R142" i="27" s="1"/>
  <c r="E137" i="27"/>
  <c r="B137" i="27"/>
  <c r="G132" i="27"/>
  <c r="K132" i="27" s="1"/>
  <c r="E132" i="27"/>
  <c r="I132" i="27" s="1"/>
  <c r="B132" i="27"/>
  <c r="K131" i="27"/>
  <c r="G131" i="27"/>
  <c r="E131" i="27"/>
  <c r="I131" i="27" s="1"/>
  <c r="B131" i="27"/>
  <c r="G130" i="27"/>
  <c r="K130" i="27" s="1"/>
  <c r="E130" i="27"/>
  <c r="I130" i="27" s="1"/>
  <c r="B130" i="27"/>
  <c r="G129" i="27"/>
  <c r="K129" i="27" s="1"/>
  <c r="E129" i="27"/>
  <c r="I129" i="27" s="1"/>
  <c r="B129" i="27"/>
  <c r="G128" i="27"/>
  <c r="K128" i="27" s="1"/>
  <c r="E128" i="27"/>
  <c r="I128" i="27" s="1"/>
  <c r="B128" i="27"/>
  <c r="K127" i="27"/>
  <c r="G127" i="27"/>
  <c r="E127" i="27"/>
  <c r="E133" i="27" s="1"/>
  <c r="B127" i="27"/>
  <c r="G123" i="27"/>
  <c r="G124" i="27" s="1"/>
  <c r="G122" i="27"/>
  <c r="K119" i="27"/>
  <c r="G119" i="27"/>
  <c r="R119" i="27" s="1"/>
  <c r="E119" i="27"/>
  <c r="O119" i="27" s="1"/>
  <c r="B119" i="27"/>
  <c r="G114" i="27"/>
  <c r="G115" i="27" s="1"/>
  <c r="B114" i="27"/>
  <c r="G113" i="27"/>
  <c r="B113" i="27"/>
  <c r="I110" i="27"/>
  <c r="G110" i="27"/>
  <c r="K110" i="27" s="1"/>
  <c r="E110" i="27"/>
  <c r="O110" i="27" s="1"/>
  <c r="B110" i="27"/>
  <c r="G105" i="27"/>
  <c r="B105" i="27"/>
  <c r="G104" i="27"/>
  <c r="B104" i="27"/>
  <c r="G103" i="27"/>
  <c r="B103" i="27"/>
  <c r="G102" i="27"/>
  <c r="B102" i="27"/>
  <c r="G101" i="27"/>
  <c r="B101" i="27"/>
  <c r="G100" i="27"/>
  <c r="B100" i="27"/>
  <c r="G99" i="27"/>
  <c r="B99" i="27"/>
  <c r="G98" i="27"/>
  <c r="B98" i="27"/>
  <c r="G97" i="27"/>
  <c r="G106" i="27" s="1"/>
  <c r="B97" i="27"/>
  <c r="G94" i="27"/>
  <c r="K94" i="27" s="1"/>
  <c r="E94" i="27"/>
  <c r="B94" i="27"/>
  <c r="G88" i="27"/>
  <c r="K88" i="27" s="1"/>
  <c r="E88" i="27"/>
  <c r="I88" i="27" s="1"/>
  <c r="B88" i="27"/>
  <c r="G87" i="27"/>
  <c r="K87" i="27" s="1"/>
  <c r="E87" i="27"/>
  <c r="I87" i="27" s="1"/>
  <c r="B87" i="27"/>
  <c r="G86" i="27"/>
  <c r="K86" i="27" s="1"/>
  <c r="E86" i="27"/>
  <c r="I86" i="27" s="1"/>
  <c r="B86" i="27"/>
  <c r="K85" i="27"/>
  <c r="G85" i="27"/>
  <c r="E85" i="27"/>
  <c r="I85" i="27" s="1"/>
  <c r="B85" i="27"/>
  <c r="G84" i="27"/>
  <c r="K84" i="27" s="1"/>
  <c r="E84" i="27"/>
  <c r="I84" i="27" s="1"/>
  <c r="B84" i="27"/>
  <c r="G83" i="27"/>
  <c r="K83" i="27" s="1"/>
  <c r="E83" i="27"/>
  <c r="I83" i="27" s="1"/>
  <c r="B83" i="27"/>
  <c r="G82" i="27"/>
  <c r="K82" i="27" s="1"/>
  <c r="E82" i="27"/>
  <c r="I82" i="27" s="1"/>
  <c r="B82" i="27"/>
  <c r="K81" i="27"/>
  <c r="G81" i="27"/>
  <c r="E81" i="27"/>
  <c r="I81" i="27" s="1"/>
  <c r="B81" i="27"/>
  <c r="G80" i="27"/>
  <c r="G89" i="27" s="1"/>
  <c r="R89" i="27" s="1"/>
  <c r="E80" i="27"/>
  <c r="B80" i="27"/>
  <c r="Y65" i="27"/>
  <c r="U65" i="27"/>
  <c r="U63" i="27"/>
  <c r="AA62" i="27"/>
  <c r="Y62" i="27"/>
  <c r="I62" i="27"/>
  <c r="G62" i="27"/>
  <c r="B62" i="27"/>
  <c r="A74" i="27" s="1"/>
  <c r="I61" i="27"/>
  <c r="G61" i="27"/>
  <c r="B61" i="27"/>
  <c r="I60" i="27"/>
  <c r="G60" i="27"/>
  <c r="B60" i="27"/>
  <c r="I59" i="27"/>
  <c r="G59" i="27"/>
  <c r="B59" i="27"/>
  <c r="I58" i="27"/>
  <c r="G58" i="27"/>
  <c r="B58" i="27"/>
  <c r="I57" i="27"/>
  <c r="G57" i="27"/>
  <c r="B57" i="27"/>
  <c r="I56" i="27"/>
  <c r="G56" i="27"/>
  <c r="B56" i="27"/>
  <c r="I55" i="27"/>
  <c r="G55" i="27"/>
  <c r="B55" i="27"/>
  <c r="I54" i="27"/>
  <c r="G54" i="27"/>
  <c r="B54" i="27"/>
  <c r="I53" i="27"/>
  <c r="G53" i="27"/>
  <c r="B53" i="27"/>
  <c r="I52" i="27"/>
  <c r="G52" i="27"/>
  <c r="B52" i="27"/>
  <c r="I51" i="27"/>
  <c r="G51" i="27"/>
  <c r="B51" i="27"/>
  <c r="I50" i="27"/>
  <c r="G50" i="27"/>
  <c r="B50" i="27"/>
  <c r="I49" i="27"/>
  <c r="G49" i="27"/>
  <c r="B49" i="27"/>
  <c r="I48" i="27"/>
  <c r="G48" i="27"/>
  <c r="B48" i="27"/>
  <c r="I47" i="27"/>
  <c r="G47" i="27"/>
  <c r="B47" i="27"/>
  <c r="I46" i="27"/>
  <c r="G46" i="27"/>
  <c r="B46" i="27"/>
  <c r="AA45" i="27"/>
  <c r="I45" i="27"/>
  <c r="G45" i="27"/>
  <c r="B45" i="27"/>
  <c r="Z44" i="27"/>
  <c r="I44" i="27"/>
  <c r="G44" i="27"/>
  <c r="B44" i="27"/>
  <c r="Z43" i="27"/>
  <c r="I43" i="27"/>
  <c r="G43" i="27"/>
  <c r="B43" i="27"/>
  <c r="I41" i="27"/>
  <c r="C35" i="27"/>
  <c r="C33" i="27"/>
  <c r="C31" i="27"/>
  <c r="C30" i="27"/>
  <c r="C29" i="27"/>
  <c r="C28" i="27"/>
  <c r="C25" i="27"/>
  <c r="C24" i="27"/>
  <c r="C21" i="27"/>
  <c r="C20" i="27"/>
  <c r="C19" i="27"/>
  <c r="C18" i="27"/>
  <c r="C17" i="27"/>
  <c r="M15" i="27"/>
  <c r="A76" i="27" s="1"/>
  <c r="K141" i="26"/>
  <c r="G141" i="26"/>
  <c r="E141" i="26"/>
  <c r="I141" i="26" s="1"/>
  <c r="B141" i="26"/>
  <c r="G140" i="26"/>
  <c r="K140" i="26" s="1"/>
  <c r="E140" i="26"/>
  <c r="I140" i="26" s="1"/>
  <c r="B140" i="26"/>
  <c r="G139" i="26"/>
  <c r="K139" i="26" s="1"/>
  <c r="E139" i="26"/>
  <c r="I139" i="26" s="1"/>
  <c r="B139" i="26"/>
  <c r="I138" i="26"/>
  <c r="G138" i="26"/>
  <c r="K138" i="26" s="1"/>
  <c r="E138" i="26"/>
  <c r="B138" i="26"/>
  <c r="K137" i="26"/>
  <c r="G137" i="26"/>
  <c r="G142" i="26" s="1"/>
  <c r="R142" i="26" s="1"/>
  <c r="E137" i="26"/>
  <c r="E142" i="26" s="1"/>
  <c r="O142" i="26" s="1"/>
  <c r="B137" i="26"/>
  <c r="G132" i="26"/>
  <c r="K132" i="26" s="1"/>
  <c r="E132" i="26"/>
  <c r="I132" i="26" s="1"/>
  <c r="B132" i="26"/>
  <c r="G131" i="26"/>
  <c r="K131" i="26" s="1"/>
  <c r="E131" i="26"/>
  <c r="I131" i="26" s="1"/>
  <c r="B131" i="26"/>
  <c r="G130" i="26"/>
  <c r="K130" i="26" s="1"/>
  <c r="E130" i="26"/>
  <c r="I130" i="26" s="1"/>
  <c r="B130" i="26"/>
  <c r="G129" i="26"/>
  <c r="K129" i="26" s="1"/>
  <c r="E129" i="26"/>
  <c r="I129" i="26" s="1"/>
  <c r="B129" i="26"/>
  <c r="G128" i="26"/>
  <c r="K128" i="26" s="1"/>
  <c r="E128" i="26"/>
  <c r="I128" i="26" s="1"/>
  <c r="B128" i="26"/>
  <c r="G127" i="26"/>
  <c r="K127" i="26" s="1"/>
  <c r="E127" i="26"/>
  <c r="B127" i="26"/>
  <c r="G123" i="26"/>
  <c r="G122" i="26"/>
  <c r="G124" i="26" s="1"/>
  <c r="K119" i="26"/>
  <c r="G119" i="26"/>
  <c r="R119" i="26" s="1"/>
  <c r="E119" i="26"/>
  <c r="O119" i="26" s="1"/>
  <c r="B119" i="26"/>
  <c r="G114" i="26"/>
  <c r="B114" i="26"/>
  <c r="G113" i="26"/>
  <c r="B113" i="26"/>
  <c r="G110" i="26"/>
  <c r="R110" i="26" s="1"/>
  <c r="E110" i="26"/>
  <c r="I110" i="26" s="1"/>
  <c r="B110" i="26"/>
  <c r="G106" i="26"/>
  <c r="R106" i="26" s="1"/>
  <c r="G105" i="26"/>
  <c r="B105" i="26"/>
  <c r="G104" i="26"/>
  <c r="B104" i="26"/>
  <c r="G103" i="26"/>
  <c r="B103" i="26"/>
  <c r="G102" i="26"/>
  <c r="B102" i="26"/>
  <c r="G101" i="26"/>
  <c r="B101" i="26"/>
  <c r="G100" i="26"/>
  <c r="B100" i="26"/>
  <c r="G99" i="26"/>
  <c r="B99" i="26"/>
  <c r="G98" i="26"/>
  <c r="B98" i="26"/>
  <c r="G97" i="26"/>
  <c r="B97" i="26"/>
  <c r="G94" i="26"/>
  <c r="R94" i="26" s="1"/>
  <c r="E94" i="26"/>
  <c r="I94" i="26" s="1"/>
  <c r="B94" i="26"/>
  <c r="G88" i="26"/>
  <c r="K88" i="26" s="1"/>
  <c r="E88" i="26"/>
  <c r="I88" i="26" s="1"/>
  <c r="B88" i="26"/>
  <c r="G87" i="26"/>
  <c r="K87" i="26" s="1"/>
  <c r="E87" i="26"/>
  <c r="I87" i="26" s="1"/>
  <c r="B87" i="26"/>
  <c r="G86" i="26"/>
  <c r="K86" i="26" s="1"/>
  <c r="E86" i="26"/>
  <c r="I86" i="26" s="1"/>
  <c r="B86" i="26"/>
  <c r="G85" i="26"/>
  <c r="K85" i="26" s="1"/>
  <c r="E85" i="26"/>
  <c r="I85" i="26" s="1"/>
  <c r="B85" i="26"/>
  <c r="G84" i="26"/>
  <c r="K84" i="26" s="1"/>
  <c r="E84" i="26"/>
  <c r="I84" i="26" s="1"/>
  <c r="B84" i="26"/>
  <c r="G83" i="26"/>
  <c r="K83" i="26" s="1"/>
  <c r="E83" i="26"/>
  <c r="I83" i="26" s="1"/>
  <c r="B83" i="26"/>
  <c r="G82" i="26"/>
  <c r="K82" i="26" s="1"/>
  <c r="E82" i="26"/>
  <c r="I82" i="26" s="1"/>
  <c r="B82" i="26"/>
  <c r="G81" i="26"/>
  <c r="K81" i="26" s="1"/>
  <c r="E81" i="26"/>
  <c r="I81" i="26" s="1"/>
  <c r="B81" i="26"/>
  <c r="G80" i="26"/>
  <c r="E80" i="26"/>
  <c r="B80" i="26"/>
  <c r="Y65" i="26"/>
  <c r="U65" i="26"/>
  <c r="U63" i="26"/>
  <c r="AA62" i="26"/>
  <c r="Y62" i="26"/>
  <c r="I62" i="26"/>
  <c r="G62" i="26"/>
  <c r="B62" i="26"/>
  <c r="I61" i="26"/>
  <c r="G61" i="26"/>
  <c r="B61" i="26"/>
  <c r="A74" i="26" s="1"/>
  <c r="I60" i="26"/>
  <c r="G60" i="26"/>
  <c r="B60" i="26"/>
  <c r="I59" i="26"/>
  <c r="G59" i="26"/>
  <c r="B59" i="26"/>
  <c r="I58" i="26"/>
  <c r="G58" i="26"/>
  <c r="B58" i="26"/>
  <c r="I57" i="26"/>
  <c r="G57" i="26"/>
  <c r="B57" i="26"/>
  <c r="I56" i="26"/>
  <c r="G56" i="26"/>
  <c r="B56" i="26"/>
  <c r="I55" i="26"/>
  <c r="G55" i="26"/>
  <c r="B55" i="26"/>
  <c r="I54" i="26"/>
  <c r="G54" i="26"/>
  <c r="B54" i="26"/>
  <c r="I53" i="26"/>
  <c r="G53" i="26"/>
  <c r="B53" i="26"/>
  <c r="I52" i="26"/>
  <c r="G52" i="26"/>
  <c r="B52" i="26"/>
  <c r="I51" i="26"/>
  <c r="G51" i="26"/>
  <c r="B51" i="26"/>
  <c r="I50" i="26"/>
  <c r="G50" i="26"/>
  <c r="B50" i="26"/>
  <c r="I49" i="26"/>
  <c r="G49" i="26"/>
  <c r="B49" i="26"/>
  <c r="I48" i="26"/>
  <c r="G48" i="26"/>
  <c r="B48" i="26"/>
  <c r="I47" i="26"/>
  <c r="G47" i="26"/>
  <c r="B47" i="26"/>
  <c r="I46" i="26"/>
  <c r="G46" i="26"/>
  <c r="B46" i="26"/>
  <c r="AA45" i="26"/>
  <c r="I45" i="26"/>
  <c r="G45" i="26"/>
  <c r="B45" i="26"/>
  <c r="Z44" i="26"/>
  <c r="I44" i="26"/>
  <c r="G44" i="26"/>
  <c r="B44" i="26"/>
  <c r="Z43" i="26"/>
  <c r="I43" i="26"/>
  <c r="G43" i="26"/>
  <c r="B43" i="26"/>
  <c r="I41" i="26"/>
  <c r="C35" i="26"/>
  <c r="C33" i="26"/>
  <c r="C31" i="26"/>
  <c r="C30" i="26"/>
  <c r="C29" i="26"/>
  <c r="C28" i="26"/>
  <c r="C25" i="26"/>
  <c r="C24" i="26"/>
  <c r="C21" i="26"/>
  <c r="C20" i="26"/>
  <c r="C19" i="26"/>
  <c r="C18" i="26"/>
  <c r="C17" i="26"/>
  <c r="M15" i="26"/>
  <c r="A76" i="26" s="1"/>
  <c r="K141" i="25"/>
  <c r="G141" i="25"/>
  <c r="E141" i="25"/>
  <c r="I141" i="25" s="1"/>
  <c r="B141" i="25"/>
  <c r="G140" i="25"/>
  <c r="K140" i="25" s="1"/>
  <c r="E140" i="25"/>
  <c r="I140" i="25" s="1"/>
  <c r="B140" i="25"/>
  <c r="I139" i="25"/>
  <c r="G139" i="25"/>
  <c r="K139" i="25" s="1"/>
  <c r="E139" i="25"/>
  <c r="B139" i="25"/>
  <c r="K138" i="25"/>
  <c r="I138" i="25"/>
  <c r="G138" i="25"/>
  <c r="E138" i="25"/>
  <c r="B138" i="25"/>
  <c r="K137" i="25"/>
  <c r="G137" i="25"/>
  <c r="E137" i="25"/>
  <c r="E142" i="25" s="1"/>
  <c r="O142" i="25" s="1"/>
  <c r="B137" i="25"/>
  <c r="K132" i="25"/>
  <c r="G132" i="25"/>
  <c r="E132" i="25"/>
  <c r="I132" i="25" s="1"/>
  <c r="B132" i="25"/>
  <c r="G131" i="25"/>
  <c r="K131" i="25" s="1"/>
  <c r="E131" i="25"/>
  <c r="I131" i="25" s="1"/>
  <c r="B131" i="25"/>
  <c r="G130" i="25"/>
  <c r="K130" i="25" s="1"/>
  <c r="E130" i="25"/>
  <c r="I130" i="25" s="1"/>
  <c r="B130" i="25"/>
  <c r="I129" i="25"/>
  <c r="G129" i="25"/>
  <c r="K129" i="25" s="1"/>
  <c r="E129" i="25"/>
  <c r="B129" i="25"/>
  <c r="K128" i="25"/>
  <c r="G128" i="25"/>
  <c r="E128" i="25"/>
  <c r="I128" i="25" s="1"/>
  <c r="B128" i="25"/>
  <c r="G127" i="25"/>
  <c r="G133" i="25" s="1"/>
  <c r="E127" i="25"/>
  <c r="E133" i="25" s="1"/>
  <c r="B127" i="25"/>
  <c r="G123" i="25"/>
  <c r="G122" i="25"/>
  <c r="G119" i="25"/>
  <c r="E119" i="25"/>
  <c r="O119" i="25" s="1"/>
  <c r="B119" i="25"/>
  <c r="G114" i="25"/>
  <c r="G115" i="25" s="1"/>
  <c r="B114" i="25"/>
  <c r="G113" i="25"/>
  <c r="B113" i="25"/>
  <c r="I110" i="25"/>
  <c r="G110" i="25"/>
  <c r="K110" i="25" s="1"/>
  <c r="E110" i="25"/>
  <c r="O110" i="25" s="1"/>
  <c r="B110" i="25"/>
  <c r="G105" i="25"/>
  <c r="B105" i="25"/>
  <c r="G104" i="25"/>
  <c r="B104" i="25"/>
  <c r="G103" i="25"/>
  <c r="B103" i="25"/>
  <c r="G102" i="25"/>
  <c r="B102" i="25"/>
  <c r="G101" i="25"/>
  <c r="B101" i="25"/>
  <c r="G100" i="25"/>
  <c r="B100" i="25"/>
  <c r="G99" i="25"/>
  <c r="B99" i="25"/>
  <c r="G98" i="25"/>
  <c r="B98" i="25"/>
  <c r="G97" i="25"/>
  <c r="G106" i="25" s="1"/>
  <c r="B97" i="25"/>
  <c r="G94" i="25"/>
  <c r="K94" i="25" s="1"/>
  <c r="E94" i="25"/>
  <c r="O94" i="25" s="1"/>
  <c r="B94" i="25"/>
  <c r="G88" i="25"/>
  <c r="K88" i="25" s="1"/>
  <c r="E88" i="25"/>
  <c r="I88" i="25" s="1"/>
  <c r="B88" i="25"/>
  <c r="I87" i="25"/>
  <c r="G87" i="25"/>
  <c r="K87" i="25" s="1"/>
  <c r="E87" i="25"/>
  <c r="B87" i="25"/>
  <c r="K86" i="25"/>
  <c r="G86" i="25"/>
  <c r="E86" i="25"/>
  <c r="I86" i="25" s="1"/>
  <c r="B86" i="25"/>
  <c r="G85" i="25"/>
  <c r="K85" i="25" s="1"/>
  <c r="E85" i="25"/>
  <c r="I85" i="25" s="1"/>
  <c r="B85" i="25"/>
  <c r="G84" i="25"/>
  <c r="K84" i="25" s="1"/>
  <c r="E84" i="25"/>
  <c r="I84" i="25" s="1"/>
  <c r="B84" i="25"/>
  <c r="I83" i="25"/>
  <c r="G83" i="25"/>
  <c r="K83" i="25" s="1"/>
  <c r="E83" i="25"/>
  <c r="B83" i="25"/>
  <c r="K82" i="25"/>
  <c r="G82" i="25"/>
  <c r="E82" i="25"/>
  <c r="I82" i="25" s="1"/>
  <c r="B82" i="25"/>
  <c r="G81" i="25"/>
  <c r="K81" i="25" s="1"/>
  <c r="E81" i="25"/>
  <c r="I81" i="25" s="1"/>
  <c r="B81" i="25"/>
  <c r="G80" i="25"/>
  <c r="E80" i="25"/>
  <c r="B80" i="25"/>
  <c r="Y65" i="25"/>
  <c r="U65" i="25"/>
  <c r="U63" i="25"/>
  <c r="AA62" i="25"/>
  <c r="Y62" i="25"/>
  <c r="I62" i="25"/>
  <c r="G62" i="25"/>
  <c r="B62" i="25"/>
  <c r="I61" i="25"/>
  <c r="G61" i="25"/>
  <c r="B61" i="25"/>
  <c r="I60" i="25"/>
  <c r="G60" i="25"/>
  <c r="B60" i="25"/>
  <c r="A74" i="25" s="1"/>
  <c r="I59" i="25"/>
  <c r="G59" i="25"/>
  <c r="B59" i="25"/>
  <c r="I58" i="25"/>
  <c r="G58" i="25"/>
  <c r="B58" i="25"/>
  <c r="I57" i="25"/>
  <c r="G57" i="25"/>
  <c r="B57" i="25"/>
  <c r="I56" i="25"/>
  <c r="G56" i="25"/>
  <c r="B56" i="25"/>
  <c r="I55" i="25"/>
  <c r="G55" i="25"/>
  <c r="B55" i="25"/>
  <c r="I54" i="25"/>
  <c r="G54" i="25"/>
  <c r="B54" i="25"/>
  <c r="I53" i="25"/>
  <c r="G53" i="25"/>
  <c r="B53" i="25"/>
  <c r="I52" i="25"/>
  <c r="G52" i="25"/>
  <c r="B52" i="25"/>
  <c r="I51" i="25"/>
  <c r="G51" i="25"/>
  <c r="B51" i="25"/>
  <c r="I50" i="25"/>
  <c r="G50" i="25"/>
  <c r="B50" i="25"/>
  <c r="I49" i="25"/>
  <c r="G49" i="25"/>
  <c r="B49" i="25"/>
  <c r="I48" i="25"/>
  <c r="G48" i="25"/>
  <c r="B48" i="25"/>
  <c r="I47" i="25"/>
  <c r="G47" i="25"/>
  <c r="B47" i="25"/>
  <c r="I46" i="25"/>
  <c r="G46" i="25"/>
  <c r="B46" i="25"/>
  <c r="AA45" i="25"/>
  <c r="I45" i="25"/>
  <c r="G45" i="25"/>
  <c r="B45" i="25"/>
  <c r="Z44" i="25"/>
  <c r="I44" i="25"/>
  <c r="G44" i="25"/>
  <c r="B44" i="25"/>
  <c r="Z43" i="25"/>
  <c r="I43" i="25"/>
  <c r="G43" i="25"/>
  <c r="B43" i="25"/>
  <c r="I41" i="25"/>
  <c r="C35" i="25"/>
  <c r="C33" i="25"/>
  <c r="C31" i="25"/>
  <c r="C30" i="25"/>
  <c r="C29" i="25"/>
  <c r="C28" i="25"/>
  <c r="C25" i="25"/>
  <c r="C24" i="25"/>
  <c r="C21" i="25"/>
  <c r="C20" i="25"/>
  <c r="C19" i="25"/>
  <c r="C18" i="25"/>
  <c r="C17" i="25"/>
  <c r="M15" i="25"/>
  <c r="A76" i="25" s="1"/>
  <c r="K141" i="24"/>
  <c r="I141" i="24"/>
  <c r="G141" i="24"/>
  <c r="E141" i="24"/>
  <c r="B141" i="24"/>
  <c r="K140" i="24"/>
  <c r="G140" i="24"/>
  <c r="E140" i="24"/>
  <c r="I140" i="24" s="1"/>
  <c r="B140" i="24"/>
  <c r="G139" i="24"/>
  <c r="K139" i="24" s="1"/>
  <c r="E139" i="24"/>
  <c r="I139" i="24" s="1"/>
  <c r="B139" i="24"/>
  <c r="I138" i="24"/>
  <c r="G138" i="24"/>
  <c r="K138" i="24" s="1"/>
  <c r="E138" i="24"/>
  <c r="B138" i="24"/>
  <c r="K137" i="24"/>
  <c r="I137" i="24"/>
  <c r="G137" i="24"/>
  <c r="E137" i="24"/>
  <c r="E142" i="24" s="1"/>
  <c r="O142" i="24" s="1"/>
  <c r="B137" i="24"/>
  <c r="I132" i="24"/>
  <c r="G132" i="24"/>
  <c r="K132" i="24" s="1"/>
  <c r="E132" i="24"/>
  <c r="B132" i="24"/>
  <c r="K131" i="24"/>
  <c r="G131" i="24"/>
  <c r="E131" i="24"/>
  <c r="I131" i="24" s="1"/>
  <c r="B131" i="24"/>
  <c r="G130" i="24"/>
  <c r="K130" i="24" s="1"/>
  <c r="E130" i="24"/>
  <c r="I130" i="24" s="1"/>
  <c r="B130" i="24"/>
  <c r="G129" i="24"/>
  <c r="K129" i="24" s="1"/>
  <c r="E129" i="24"/>
  <c r="I129" i="24" s="1"/>
  <c r="B129" i="24"/>
  <c r="I128" i="24"/>
  <c r="G128" i="24"/>
  <c r="K128" i="24" s="1"/>
  <c r="E128" i="24"/>
  <c r="B128" i="24"/>
  <c r="K127" i="24"/>
  <c r="G127" i="24"/>
  <c r="E127" i="24"/>
  <c r="E133" i="24" s="1"/>
  <c r="B127" i="24"/>
  <c r="G123" i="24"/>
  <c r="G122" i="24"/>
  <c r="G124" i="24" s="1"/>
  <c r="K119" i="24"/>
  <c r="I119" i="24"/>
  <c r="G119" i="24"/>
  <c r="R119" i="24" s="1"/>
  <c r="E119" i="24"/>
  <c r="O119" i="24" s="1"/>
  <c r="B119" i="24"/>
  <c r="G114" i="24"/>
  <c r="B114" i="24"/>
  <c r="G113" i="24"/>
  <c r="B113" i="24"/>
  <c r="G110" i="24"/>
  <c r="R110" i="24" s="1"/>
  <c r="E110" i="24"/>
  <c r="I110" i="24" s="1"/>
  <c r="B110" i="24"/>
  <c r="G105" i="24"/>
  <c r="B105" i="24"/>
  <c r="G104" i="24"/>
  <c r="B104" i="24"/>
  <c r="G103" i="24"/>
  <c r="B103" i="24"/>
  <c r="G102" i="24"/>
  <c r="B102" i="24"/>
  <c r="G101" i="24"/>
  <c r="B101" i="24"/>
  <c r="G100" i="24"/>
  <c r="B100" i="24"/>
  <c r="G99" i="24"/>
  <c r="B99" i="24"/>
  <c r="G98" i="24"/>
  <c r="B98" i="24"/>
  <c r="G97" i="24"/>
  <c r="B97" i="24"/>
  <c r="G94" i="24"/>
  <c r="R94" i="24" s="1"/>
  <c r="E94" i="24"/>
  <c r="I94" i="24" s="1"/>
  <c r="B94" i="24"/>
  <c r="G88" i="24"/>
  <c r="K88" i="24" s="1"/>
  <c r="E88" i="24"/>
  <c r="I88" i="24" s="1"/>
  <c r="B88" i="24"/>
  <c r="G87" i="24"/>
  <c r="K87" i="24" s="1"/>
  <c r="E87" i="24"/>
  <c r="I87" i="24" s="1"/>
  <c r="B87" i="24"/>
  <c r="I86" i="24"/>
  <c r="G86" i="24"/>
  <c r="K86" i="24" s="1"/>
  <c r="E86" i="24"/>
  <c r="B86" i="24"/>
  <c r="K85" i="24"/>
  <c r="G85" i="24"/>
  <c r="E85" i="24"/>
  <c r="I85" i="24" s="1"/>
  <c r="B85" i="24"/>
  <c r="G84" i="24"/>
  <c r="K84" i="24" s="1"/>
  <c r="E84" i="24"/>
  <c r="I84" i="24" s="1"/>
  <c r="B84" i="24"/>
  <c r="G83" i="24"/>
  <c r="K83" i="24" s="1"/>
  <c r="E83" i="24"/>
  <c r="I83" i="24" s="1"/>
  <c r="B83" i="24"/>
  <c r="I82" i="24"/>
  <c r="G82" i="24"/>
  <c r="K82" i="24" s="1"/>
  <c r="E82" i="24"/>
  <c r="B82" i="24"/>
  <c r="K81" i="24"/>
  <c r="G81" i="24"/>
  <c r="E81" i="24"/>
  <c r="I81" i="24" s="1"/>
  <c r="B81" i="24"/>
  <c r="G80" i="24"/>
  <c r="E80" i="24"/>
  <c r="B80" i="24"/>
  <c r="Y65" i="24"/>
  <c r="U65" i="24"/>
  <c r="U63" i="24"/>
  <c r="AA62" i="24"/>
  <c r="Y62" i="24"/>
  <c r="I62" i="24"/>
  <c r="G62" i="24"/>
  <c r="B62" i="24"/>
  <c r="I61" i="24"/>
  <c r="G61" i="24"/>
  <c r="B61" i="24"/>
  <c r="I60" i="24"/>
  <c r="G60" i="24"/>
  <c r="B60" i="24"/>
  <c r="I59" i="24"/>
  <c r="G59" i="24"/>
  <c r="B59" i="24"/>
  <c r="A74" i="24" s="1"/>
  <c r="I58" i="24"/>
  <c r="G58" i="24"/>
  <c r="B58" i="24"/>
  <c r="I57" i="24"/>
  <c r="G57" i="24"/>
  <c r="B57" i="24"/>
  <c r="I56" i="24"/>
  <c r="G56" i="24"/>
  <c r="B56" i="24"/>
  <c r="I55" i="24"/>
  <c r="G55" i="24"/>
  <c r="B55" i="24"/>
  <c r="I54" i="24"/>
  <c r="G54" i="24"/>
  <c r="B54" i="24"/>
  <c r="I53" i="24"/>
  <c r="G53" i="24"/>
  <c r="B53" i="24"/>
  <c r="I52" i="24"/>
  <c r="G52" i="24"/>
  <c r="B52" i="24"/>
  <c r="I51" i="24"/>
  <c r="G51" i="24"/>
  <c r="B51" i="24"/>
  <c r="I50" i="24"/>
  <c r="G50" i="24"/>
  <c r="B50" i="24"/>
  <c r="I49" i="24"/>
  <c r="G49" i="24"/>
  <c r="B49" i="24"/>
  <c r="I48" i="24"/>
  <c r="G48" i="24"/>
  <c r="B48" i="24"/>
  <c r="I47" i="24"/>
  <c r="G47" i="24"/>
  <c r="B47" i="24"/>
  <c r="I46" i="24"/>
  <c r="G46" i="24"/>
  <c r="B46" i="24"/>
  <c r="AA45" i="24"/>
  <c r="I45" i="24"/>
  <c r="G45" i="24"/>
  <c r="B45" i="24"/>
  <c r="Z44" i="24"/>
  <c r="I44" i="24"/>
  <c r="G44" i="24"/>
  <c r="B44" i="24"/>
  <c r="Z43" i="24"/>
  <c r="I43" i="24"/>
  <c r="G43" i="24"/>
  <c r="B43" i="24"/>
  <c r="I41" i="24"/>
  <c r="C35" i="24"/>
  <c r="C33" i="24"/>
  <c r="C31" i="24"/>
  <c r="C30" i="24"/>
  <c r="C29" i="24"/>
  <c r="C28" i="24"/>
  <c r="C25" i="24"/>
  <c r="C24" i="24"/>
  <c r="C21" i="24"/>
  <c r="C20" i="24"/>
  <c r="C19" i="24"/>
  <c r="C18" i="24"/>
  <c r="C17" i="24"/>
  <c r="M15" i="24"/>
  <c r="A76" i="24" s="1"/>
  <c r="I141" i="23"/>
  <c r="G141" i="23"/>
  <c r="K141" i="23" s="1"/>
  <c r="E141" i="23"/>
  <c r="B141" i="23"/>
  <c r="K140" i="23"/>
  <c r="I140" i="23"/>
  <c r="G140" i="23"/>
  <c r="E140" i="23"/>
  <c r="B140" i="23"/>
  <c r="K139" i="23"/>
  <c r="G139" i="23"/>
  <c r="E139" i="23"/>
  <c r="I139" i="23" s="1"/>
  <c r="B139" i="23"/>
  <c r="G138" i="23"/>
  <c r="K138" i="23" s="1"/>
  <c r="E138" i="23"/>
  <c r="I138" i="23" s="1"/>
  <c r="B138" i="23"/>
  <c r="G137" i="23"/>
  <c r="K137" i="23" s="1"/>
  <c r="E137" i="23"/>
  <c r="E142" i="23" s="1"/>
  <c r="O142" i="23" s="1"/>
  <c r="B137" i="23"/>
  <c r="G132" i="23"/>
  <c r="K132" i="23" s="1"/>
  <c r="E132" i="23"/>
  <c r="I132" i="23" s="1"/>
  <c r="B132" i="23"/>
  <c r="G131" i="23"/>
  <c r="K131" i="23" s="1"/>
  <c r="E131" i="23"/>
  <c r="I131" i="23" s="1"/>
  <c r="B131" i="23"/>
  <c r="G130" i="23"/>
  <c r="K130" i="23" s="1"/>
  <c r="E130" i="23"/>
  <c r="I130" i="23" s="1"/>
  <c r="B130" i="23"/>
  <c r="G129" i="23"/>
  <c r="K129" i="23" s="1"/>
  <c r="E129" i="23"/>
  <c r="I129" i="23" s="1"/>
  <c r="B129" i="23"/>
  <c r="G128" i="23"/>
  <c r="K128" i="23" s="1"/>
  <c r="E128" i="23"/>
  <c r="I128" i="23" s="1"/>
  <c r="B128" i="23"/>
  <c r="G127" i="23"/>
  <c r="K127" i="23" s="1"/>
  <c r="E127" i="23"/>
  <c r="I127" i="23" s="1"/>
  <c r="B127" i="23"/>
  <c r="G123" i="23"/>
  <c r="G122" i="23"/>
  <c r="G124" i="23" s="1"/>
  <c r="I119" i="23"/>
  <c r="G119" i="23"/>
  <c r="K119" i="23" s="1"/>
  <c r="E119" i="23"/>
  <c r="O119" i="23" s="1"/>
  <c r="B119" i="23"/>
  <c r="G114" i="23"/>
  <c r="B114" i="23"/>
  <c r="G113" i="23"/>
  <c r="B113" i="23"/>
  <c r="K110" i="23"/>
  <c r="G110" i="23"/>
  <c r="R110" i="23" s="1"/>
  <c r="E110" i="23"/>
  <c r="O110" i="23" s="1"/>
  <c r="B110" i="23"/>
  <c r="G105" i="23"/>
  <c r="B105" i="23"/>
  <c r="G104" i="23"/>
  <c r="B104" i="23"/>
  <c r="G103" i="23"/>
  <c r="B103" i="23"/>
  <c r="G102" i="23"/>
  <c r="B102" i="23"/>
  <c r="G101" i="23"/>
  <c r="B101" i="23"/>
  <c r="G100" i="23"/>
  <c r="B100" i="23"/>
  <c r="G99" i="23"/>
  <c r="B99" i="23"/>
  <c r="G98" i="23"/>
  <c r="B98" i="23"/>
  <c r="G97" i="23"/>
  <c r="G106" i="23" s="1"/>
  <c r="B97" i="23"/>
  <c r="G94" i="23"/>
  <c r="R94" i="23" s="1"/>
  <c r="E94" i="23"/>
  <c r="O94" i="23" s="1"/>
  <c r="B94" i="23"/>
  <c r="G88" i="23"/>
  <c r="K88" i="23" s="1"/>
  <c r="E88" i="23"/>
  <c r="I88" i="23" s="1"/>
  <c r="B88" i="23"/>
  <c r="G87" i="23"/>
  <c r="K87" i="23" s="1"/>
  <c r="E87" i="23"/>
  <c r="I87" i="23" s="1"/>
  <c r="B87" i="23"/>
  <c r="G86" i="23"/>
  <c r="K86" i="23" s="1"/>
  <c r="E86" i="23"/>
  <c r="I86" i="23" s="1"/>
  <c r="B86" i="23"/>
  <c r="G85" i="23"/>
  <c r="K85" i="23" s="1"/>
  <c r="E85" i="23"/>
  <c r="I85" i="23" s="1"/>
  <c r="B85" i="23"/>
  <c r="G84" i="23"/>
  <c r="K84" i="23" s="1"/>
  <c r="E84" i="23"/>
  <c r="I84" i="23" s="1"/>
  <c r="B84" i="23"/>
  <c r="G83" i="23"/>
  <c r="K83" i="23" s="1"/>
  <c r="E83" i="23"/>
  <c r="I83" i="23" s="1"/>
  <c r="B83" i="23"/>
  <c r="G82" i="23"/>
  <c r="K82" i="23" s="1"/>
  <c r="E82" i="23"/>
  <c r="I82" i="23" s="1"/>
  <c r="B82" i="23"/>
  <c r="G81" i="23"/>
  <c r="K81" i="23" s="1"/>
  <c r="E81" i="23"/>
  <c r="I81" i="23" s="1"/>
  <c r="B81" i="23"/>
  <c r="G80" i="23"/>
  <c r="E80" i="23"/>
  <c r="B80" i="23"/>
  <c r="Y65" i="23"/>
  <c r="U65" i="23"/>
  <c r="U63" i="23"/>
  <c r="AA62" i="23"/>
  <c r="Y62" i="23"/>
  <c r="I62" i="23"/>
  <c r="G62" i="23"/>
  <c r="B62" i="23"/>
  <c r="I61" i="23"/>
  <c r="G61" i="23"/>
  <c r="B61" i="23"/>
  <c r="I60" i="23"/>
  <c r="G60" i="23"/>
  <c r="B60" i="23"/>
  <c r="I59" i="23"/>
  <c r="G59" i="23"/>
  <c r="B59" i="23"/>
  <c r="I58" i="23"/>
  <c r="G58" i="23"/>
  <c r="B58" i="23"/>
  <c r="A74" i="23" s="1"/>
  <c r="I57" i="23"/>
  <c r="G57" i="23"/>
  <c r="B57" i="23"/>
  <c r="I56" i="23"/>
  <c r="G56" i="23"/>
  <c r="B56" i="23"/>
  <c r="I55" i="23"/>
  <c r="G55" i="23"/>
  <c r="B55" i="23"/>
  <c r="I54" i="23"/>
  <c r="G54" i="23"/>
  <c r="B54" i="23"/>
  <c r="I53" i="23"/>
  <c r="G53" i="23"/>
  <c r="B53" i="23"/>
  <c r="I52" i="23"/>
  <c r="G52" i="23"/>
  <c r="B52" i="23"/>
  <c r="I51" i="23"/>
  <c r="G51" i="23"/>
  <c r="B51" i="23"/>
  <c r="I50" i="23"/>
  <c r="G50" i="23"/>
  <c r="B50" i="23"/>
  <c r="I49" i="23"/>
  <c r="G49" i="23"/>
  <c r="B49" i="23"/>
  <c r="I48" i="23"/>
  <c r="G48" i="23"/>
  <c r="B48" i="23"/>
  <c r="I47" i="23"/>
  <c r="G47" i="23"/>
  <c r="B47" i="23"/>
  <c r="I46" i="23"/>
  <c r="G46" i="23"/>
  <c r="B46" i="23"/>
  <c r="AA45" i="23"/>
  <c r="I45" i="23"/>
  <c r="G45" i="23"/>
  <c r="B45" i="23"/>
  <c r="Z44" i="23"/>
  <c r="I44" i="23"/>
  <c r="G44" i="23"/>
  <c r="B44" i="23"/>
  <c r="Z43" i="23"/>
  <c r="I43" i="23"/>
  <c r="G43" i="23"/>
  <c r="B43" i="23"/>
  <c r="I41" i="23"/>
  <c r="C35" i="23"/>
  <c r="C33" i="23"/>
  <c r="C31" i="23"/>
  <c r="C30" i="23"/>
  <c r="C29" i="23"/>
  <c r="C28" i="23"/>
  <c r="C25" i="23"/>
  <c r="C24" i="23"/>
  <c r="C21" i="23"/>
  <c r="C20" i="23"/>
  <c r="C19" i="23"/>
  <c r="C18" i="23"/>
  <c r="C17" i="23"/>
  <c r="M15" i="23"/>
  <c r="M40" i="23" s="1"/>
  <c r="G141" i="22"/>
  <c r="K141" i="22" s="1"/>
  <c r="E141" i="22"/>
  <c r="I141" i="22" s="1"/>
  <c r="B141" i="22"/>
  <c r="G140" i="22"/>
  <c r="K140" i="22" s="1"/>
  <c r="E140" i="22"/>
  <c r="I140" i="22" s="1"/>
  <c r="B140" i="22"/>
  <c r="I139" i="22"/>
  <c r="G139" i="22"/>
  <c r="K139" i="22" s="1"/>
  <c r="E139" i="22"/>
  <c r="B139" i="22"/>
  <c r="K138" i="22"/>
  <c r="G138" i="22"/>
  <c r="E138" i="22"/>
  <c r="I138" i="22" s="1"/>
  <c r="B138" i="22"/>
  <c r="G137" i="22"/>
  <c r="K137" i="22" s="1"/>
  <c r="E137" i="22"/>
  <c r="I137" i="22" s="1"/>
  <c r="B137" i="22"/>
  <c r="G132" i="22"/>
  <c r="K132" i="22" s="1"/>
  <c r="E132" i="22"/>
  <c r="I132" i="22" s="1"/>
  <c r="B132" i="22"/>
  <c r="G131" i="22"/>
  <c r="K131" i="22" s="1"/>
  <c r="E131" i="22"/>
  <c r="I131" i="22" s="1"/>
  <c r="B131" i="22"/>
  <c r="G130" i="22"/>
  <c r="K130" i="22" s="1"/>
  <c r="E130" i="22"/>
  <c r="I130" i="22" s="1"/>
  <c r="B130" i="22"/>
  <c r="G129" i="22"/>
  <c r="K129" i="22" s="1"/>
  <c r="E129" i="22"/>
  <c r="I129" i="22" s="1"/>
  <c r="B129" i="22"/>
  <c r="G128" i="22"/>
  <c r="K128" i="22" s="1"/>
  <c r="E128" i="22"/>
  <c r="I128" i="22" s="1"/>
  <c r="B128" i="22"/>
  <c r="G127" i="22"/>
  <c r="E127" i="22"/>
  <c r="I127" i="22" s="1"/>
  <c r="B127" i="22"/>
  <c r="G123" i="22"/>
  <c r="G122" i="22"/>
  <c r="G119" i="22"/>
  <c r="K119" i="22" s="1"/>
  <c r="E119" i="22"/>
  <c r="I119" i="22" s="1"/>
  <c r="B119" i="22"/>
  <c r="G114" i="22"/>
  <c r="B114" i="22"/>
  <c r="G113" i="22"/>
  <c r="G115" i="22" s="1"/>
  <c r="R115" i="22" s="1"/>
  <c r="B113" i="22"/>
  <c r="I110" i="22"/>
  <c r="G110" i="22"/>
  <c r="R110" i="22" s="1"/>
  <c r="E110" i="22"/>
  <c r="O110" i="22" s="1"/>
  <c r="B110" i="22"/>
  <c r="R106" i="22"/>
  <c r="G105" i="22"/>
  <c r="B105" i="22"/>
  <c r="G104" i="22"/>
  <c r="B104" i="22"/>
  <c r="G103" i="22"/>
  <c r="B103" i="22"/>
  <c r="G102" i="22"/>
  <c r="B102" i="22"/>
  <c r="G101" i="22"/>
  <c r="B101" i="22"/>
  <c r="G100" i="22"/>
  <c r="B100" i="22"/>
  <c r="G99" i="22"/>
  <c r="B99" i="22"/>
  <c r="G98" i="22"/>
  <c r="B98" i="22"/>
  <c r="G97" i="22"/>
  <c r="G106" i="22" s="1"/>
  <c r="K106" i="22" s="1"/>
  <c r="B97" i="22"/>
  <c r="I94" i="22"/>
  <c r="G94" i="22"/>
  <c r="R94" i="22" s="1"/>
  <c r="E94" i="22"/>
  <c r="O94" i="22" s="1"/>
  <c r="B94" i="22"/>
  <c r="I88" i="22"/>
  <c r="G88" i="22"/>
  <c r="K88" i="22" s="1"/>
  <c r="E88" i="22"/>
  <c r="B88" i="22"/>
  <c r="K87" i="22"/>
  <c r="I87" i="22"/>
  <c r="G87" i="22"/>
  <c r="E87" i="22"/>
  <c r="B87" i="22"/>
  <c r="K86" i="22"/>
  <c r="G86" i="22"/>
  <c r="E86" i="22"/>
  <c r="I86" i="22" s="1"/>
  <c r="B86" i="22"/>
  <c r="K85" i="22"/>
  <c r="G85" i="22"/>
  <c r="E85" i="22"/>
  <c r="I85" i="22" s="1"/>
  <c r="B85" i="22"/>
  <c r="K84" i="22"/>
  <c r="G84" i="22"/>
  <c r="E84" i="22"/>
  <c r="I84" i="22" s="1"/>
  <c r="B84" i="22"/>
  <c r="G83" i="22"/>
  <c r="K83" i="22" s="1"/>
  <c r="E83" i="22"/>
  <c r="I83" i="22" s="1"/>
  <c r="B83" i="22"/>
  <c r="I82" i="22"/>
  <c r="G82" i="22"/>
  <c r="K82" i="22" s="1"/>
  <c r="E82" i="22"/>
  <c r="B82" i="22"/>
  <c r="K81" i="22"/>
  <c r="I81" i="22"/>
  <c r="G81" i="22"/>
  <c r="E81" i="22"/>
  <c r="B81" i="22"/>
  <c r="G80" i="22"/>
  <c r="G89" i="22" s="1"/>
  <c r="R89" i="22" s="1"/>
  <c r="E80" i="22"/>
  <c r="B80" i="22"/>
  <c r="Y65" i="22"/>
  <c r="U65" i="22"/>
  <c r="U63" i="22"/>
  <c r="AA62" i="22"/>
  <c r="Y62" i="22"/>
  <c r="I62" i="22"/>
  <c r="G62" i="22"/>
  <c r="B62" i="22"/>
  <c r="I61" i="22"/>
  <c r="G61" i="22"/>
  <c r="B61" i="22"/>
  <c r="I60" i="22"/>
  <c r="G60" i="22"/>
  <c r="B60" i="22"/>
  <c r="I59" i="22"/>
  <c r="G59" i="22"/>
  <c r="B59" i="22"/>
  <c r="I58" i="22"/>
  <c r="G58" i="22"/>
  <c r="B58" i="22"/>
  <c r="I57" i="22"/>
  <c r="G57" i="22"/>
  <c r="B57" i="22"/>
  <c r="A74" i="22" s="1"/>
  <c r="I56" i="22"/>
  <c r="G56" i="22"/>
  <c r="B56" i="22"/>
  <c r="I55" i="22"/>
  <c r="G55" i="22"/>
  <c r="B55" i="22"/>
  <c r="I54" i="22"/>
  <c r="G54" i="22"/>
  <c r="B54" i="22"/>
  <c r="I53" i="22"/>
  <c r="G53" i="22"/>
  <c r="B53" i="22"/>
  <c r="I52" i="22"/>
  <c r="G52" i="22"/>
  <c r="B52" i="22"/>
  <c r="I51" i="22"/>
  <c r="G51" i="22"/>
  <c r="B51" i="22"/>
  <c r="I50" i="22"/>
  <c r="G50" i="22"/>
  <c r="B50" i="22"/>
  <c r="I49" i="22"/>
  <c r="G49" i="22"/>
  <c r="B49" i="22"/>
  <c r="I48" i="22"/>
  <c r="G48" i="22"/>
  <c r="B48" i="22"/>
  <c r="I47" i="22"/>
  <c r="G47" i="22"/>
  <c r="B47" i="22"/>
  <c r="I46" i="22"/>
  <c r="G46" i="22"/>
  <c r="B46" i="22"/>
  <c r="AA45" i="22"/>
  <c r="I45" i="22"/>
  <c r="G45" i="22"/>
  <c r="B45" i="22"/>
  <c r="Z44" i="22"/>
  <c r="I44" i="22"/>
  <c r="G44" i="22"/>
  <c r="B44" i="22"/>
  <c r="Z43" i="22"/>
  <c r="I43" i="22"/>
  <c r="G43" i="22"/>
  <c r="B43" i="22"/>
  <c r="I41" i="22"/>
  <c r="C35" i="22"/>
  <c r="C33" i="22"/>
  <c r="C31" i="22"/>
  <c r="C30" i="22"/>
  <c r="C29" i="22"/>
  <c r="C28" i="22"/>
  <c r="C25" i="22"/>
  <c r="C24" i="22"/>
  <c r="C21" i="22"/>
  <c r="C20" i="22"/>
  <c r="C19" i="22"/>
  <c r="C18" i="22"/>
  <c r="C17" i="22"/>
  <c r="M15" i="22"/>
  <c r="A76" i="22" s="1"/>
  <c r="G141" i="21"/>
  <c r="K141" i="21" s="1"/>
  <c r="E141" i="21"/>
  <c r="I141" i="21" s="1"/>
  <c r="B141" i="21"/>
  <c r="I140" i="21"/>
  <c r="G140" i="21"/>
  <c r="K140" i="21" s="1"/>
  <c r="E140" i="21"/>
  <c r="B140" i="21"/>
  <c r="K139" i="21"/>
  <c r="G139" i="21"/>
  <c r="E139" i="21"/>
  <c r="I139" i="21" s="1"/>
  <c r="B139" i="21"/>
  <c r="G138" i="21"/>
  <c r="K138" i="21" s="1"/>
  <c r="E138" i="21"/>
  <c r="I138" i="21" s="1"/>
  <c r="B138" i="21"/>
  <c r="G137" i="21"/>
  <c r="K137" i="21" s="1"/>
  <c r="E137" i="21"/>
  <c r="E142" i="21" s="1"/>
  <c r="O142" i="21" s="1"/>
  <c r="B137" i="21"/>
  <c r="G132" i="21"/>
  <c r="K132" i="21" s="1"/>
  <c r="E132" i="21"/>
  <c r="I132" i="21" s="1"/>
  <c r="B132" i="21"/>
  <c r="G131" i="21"/>
  <c r="K131" i="21" s="1"/>
  <c r="E131" i="21"/>
  <c r="I131" i="21" s="1"/>
  <c r="B131" i="21"/>
  <c r="G130" i="21"/>
  <c r="K130" i="21" s="1"/>
  <c r="E130" i="21"/>
  <c r="I130" i="21" s="1"/>
  <c r="B130" i="21"/>
  <c r="G129" i="21"/>
  <c r="K129" i="21" s="1"/>
  <c r="E129" i="21"/>
  <c r="I129" i="21" s="1"/>
  <c r="B129" i="21"/>
  <c r="G128" i="21"/>
  <c r="K128" i="21" s="1"/>
  <c r="E128" i="21"/>
  <c r="I128" i="21" s="1"/>
  <c r="B128" i="21"/>
  <c r="G127" i="21"/>
  <c r="K127" i="21" s="1"/>
  <c r="E127" i="21"/>
  <c r="I127" i="21" s="1"/>
  <c r="B127" i="21"/>
  <c r="G123" i="21"/>
  <c r="G122" i="21"/>
  <c r="G124" i="21" s="1"/>
  <c r="I119" i="21"/>
  <c r="G119" i="21"/>
  <c r="K119" i="21" s="1"/>
  <c r="E119" i="21"/>
  <c r="O119" i="21" s="1"/>
  <c r="B119" i="21"/>
  <c r="G114" i="21"/>
  <c r="B114" i="21"/>
  <c r="G113" i="21"/>
  <c r="B113" i="21"/>
  <c r="K110" i="21"/>
  <c r="G110" i="21"/>
  <c r="R110" i="21" s="1"/>
  <c r="E110" i="21"/>
  <c r="O110" i="21" s="1"/>
  <c r="B110" i="21"/>
  <c r="G105" i="21"/>
  <c r="B105" i="21"/>
  <c r="G104" i="21"/>
  <c r="B104" i="21"/>
  <c r="G103" i="21"/>
  <c r="B103" i="21"/>
  <c r="G102" i="21"/>
  <c r="B102" i="21"/>
  <c r="G101" i="21"/>
  <c r="B101" i="21"/>
  <c r="G100" i="21"/>
  <c r="B100" i="21"/>
  <c r="G99" i="21"/>
  <c r="B99" i="21"/>
  <c r="G98" i="21"/>
  <c r="B98" i="21"/>
  <c r="G97" i="21"/>
  <c r="G106" i="21" s="1"/>
  <c r="B97" i="21"/>
  <c r="G94" i="21"/>
  <c r="R94" i="21" s="1"/>
  <c r="E94" i="21"/>
  <c r="O94" i="21" s="1"/>
  <c r="B94" i="21"/>
  <c r="I88" i="21"/>
  <c r="G88" i="21"/>
  <c r="K88" i="21" s="1"/>
  <c r="E88" i="21"/>
  <c r="B88" i="21"/>
  <c r="G87" i="21"/>
  <c r="K87" i="21" s="1"/>
  <c r="E87" i="21"/>
  <c r="I87" i="21" s="1"/>
  <c r="B87" i="21"/>
  <c r="G86" i="21"/>
  <c r="K86" i="21" s="1"/>
  <c r="E86" i="21"/>
  <c r="I86" i="21" s="1"/>
  <c r="B86" i="21"/>
  <c r="G85" i="21"/>
  <c r="K85" i="21" s="1"/>
  <c r="E85" i="21"/>
  <c r="I85" i="21" s="1"/>
  <c r="B85" i="21"/>
  <c r="I84" i="21"/>
  <c r="G84" i="21"/>
  <c r="K84" i="21" s="1"/>
  <c r="E84" i="21"/>
  <c r="B84" i="21"/>
  <c r="G83" i="21"/>
  <c r="K83" i="21" s="1"/>
  <c r="E83" i="21"/>
  <c r="I83" i="21" s="1"/>
  <c r="B83" i="21"/>
  <c r="G82" i="21"/>
  <c r="K82" i="21" s="1"/>
  <c r="E82" i="21"/>
  <c r="I82" i="21" s="1"/>
  <c r="B82" i="21"/>
  <c r="G81" i="21"/>
  <c r="K81" i="21" s="1"/>
  <c r="E81" i="21"/>
  <c r="I81" i="21" s="1"/>
  <c r="B81" i="21"/>
  <c r="G80" i="21"/>
  <c r="E80" i="21"/>
  <c r="B80" i="21"/>
  <c r="Y65" i="21"/>
  <c r="U65" i="21"/>
  <c r="U63" i="21"/>
  <c r="AA62" i="21"/>
  <c r="Y62" i="21"/>
  <c r="I62" i="21"/>
  <c r="G62" i="21"/>
  <c r="B62" i="21"/>
  <c r="I61" i="21"/>
  <c r="G61" i="21"/>
  <c r="B61" i="21"/>
  <c r="I60" i="21"/>
  <c r="G60" i="21"/>
  <c r="B60" i="21"/>
  <c r="I59" i="21"/>
  <c r="G59" i="21"/>
  <c r="B59" i="21"/>
  <c r="I58" i="21"/>
  <c r="G58" i="21"/>
  <c r="B58" i="21"/>
  <c r="I57" i="21"/>
  <c r="G57" i="21"/>
  <c r="B57" i="21"/>
  <c r="I56" i="21"/>
  <c r="G56" i="21"/>
  <c r="B56" i="21"/>
  <c r="A74" i="21" s="1"/>
  <c r="I55" i="21"/>
  <c r="G55" i="21"/>
  <c r="B55" i="21"/>
  <c r="I54" i="21"/>
  <c r="G54" i="21"/>
  <c r="B54" i="21"/>
  <c r="I53" i="21"/>
  <c r="G53" i="21"/>
  <c r="B53" i="21"/>
  <c r="I52" i="21"/>
  <c r="G52" i="21"/>
  <c r="B52" i="21"/>
  <c r="I51" i="21"/>
  <c r="G51" i="21"/>
  <c r="B51" i="21"/>
  <c r="I50" i="21"/>
  <c r="G50" i="21"/>
  <c r="B50" i="21"/>
  <c r="I49" i="21"/>
  <c r="G49" i="21"/>
  <c r="B49" i="21"/>
  <c r="I48" i="21"/>
  <c r="G48" i="21"/>
  <c r="B48" i="21"/>
  <c r="I47" i="21"/>
  <c r="G47" i="21"/>
  <c r="B47" i="21"/>
  <c r="I46" i="21"/>
  <c r="G46" i="21"/>
  <c r="B46" i="21"/>
  <c r="AA45" i="21"/>
  <c r="I45" i="21"/>
  <c r="G45" i="21"/>
  <c r="B45" i="21"/>
  <c r="Z44" i="21"/>
  <c r="I44" i="21"/>
  <c r="G44" i="21"/>
  <c r="B44" i="21"/>
  <c r="Z43" i="21"/>
  <c r="I43" i="21"/>
  <c r="G43" i="21"/>
  <c r="B43" i="21"/>
  <c r="I41" i="21"/>
  <c r="C35" i="21"/>
  <c r="C33" i="21"/>
  <c r="C31" i="21"/>
  <c r="C30" i="21"/>
  <c r="C29" i="21"/>
  <c r="C28" i="21"/>
  <c r="C25" i="21"/>
  <c r="C24" i="21"/>
  <c r="C21" i="21"/>
  <c r="C20" i="21"/>
  <c r="C19" i="21"/>
  <c r="C18" i="21"/>
  <c r="C17" i="21"/>
  <c r="M15" i="21"/>
  <c r="A76" i="21" s="1"/>
  <c r="G141" i="20"/>
  <c r="K141" i="20" s="1"/>
  <c r="E141" i="20"/>
  <c r="I141" i="20" s="1"/>
  <c r="B141" i="20"/>
  <c r="G140" i="20"/>
  <c r="K140" i="20" s="1"/>
  <c r="E140" i="20"/>
  <c r="I140" i="20" s="1"/>
  <c r="B140" i="20"/>
  <c r="I139" i="20"/>
  <c r="G139" i="20"/>
  <c r="K139" i="20" s="1"/>
  <c r="E139" i="20"/>
  <c r="B139" i="20"/>
  <c r="K138" i="20"/>
  <c r="G138" i="20"/>
  <c r="E138" i="20"/>
  <c r="I138" i="20" s="1"/>
  <c r="B138" i="20"/>
  <c r="G137" i="20"/>
  <c r="E137" i="20"/>
  <c r="I137" i="20" s="1"/>
  <c r="B137" i="20"/>
  <c r="G132" i="20"/>
  <c r="K132" i="20" s="1"/>
  <c r="E132" i="20"/>
  <c r="I132" i="20" s="1"/>
  <c r="B132" i="20"/>
  <c r="G131" i="20"/>
  <c r="K131" i="20" s="1"/>
  <c r="E131" i="20"/>
  <c r="I131" i="20" s="1"/>
  <c r="B131" i="20"/>
  <c r="G130" i="20"/>
  <c r="K130" i="20" s="1"/>
  <c r="E130" i="20"/>
  <c r="I130" i="20" s="1"/>
  <c r="B130" i="20"/>
  <c r="G129" i="20"/>
  <c r="K129" i="20" s="1"/>
  <c r="E129" i="20"/>
  <c r="I129" i="20" s="1"/>
  <c r="B129" i="20"/>
  <c r="G128" i="20"/>
  <c r="K128" i="20" s="1"/>
  <c r="E128" i="20"/>
  <c r="I128" i="20" s="1"/>
  <c r="B128" i="20"/>
  <c r="G127" i="20"/>
  <c r="E127" i="20"/>
  <c r="I127" i="20" s="1"/>
  <c r="B127" i="20"/>
  <c r="G123" i="20"/>
  <c r="G122" i="20"/>
  <c r="G124" i="20" s="1"/>
  <c r="R124" i="20" s="1"/>
  <c r="G119" i="20"/>
  <c r="R119" i="20" s="1"/>
  <c r="E119" i="20"/>
  <c r="I119" i="20" s="1"/>
  <c r="B119" i="20"/>
  <c r="G115" i="20"/>
  <c r="R115" i="20" s="1"/>
  <c r="G114" i="20"/>
  <c r="B114" i="20"/>
  <c r="G113" i="20"/>
  <c r="B113" i="20"/>
  <c r="K110" i="20"/>
  <c r="G110" i="20"/>
  <c r="R110" i="20" s="1"/>
  <c r="E110" i="20"/>
  <c r="B110" i="20"/>
  <c r="G105" i="20"/>
  <c r="B105" i="20"/>
  <c r="G104" i="20"/>
  <c r="B104" i="20"/>
  <c r="G103" i="20"/>
  <c r="B103" i="20"/>
  <c r="G102" i="20"/>
  <c r="B102" i="20"/>
  <c r="G101" i="20"/>
  <c r="B101" i="20"/>
  <c r="G100" i="20"/>
  <c r="B100" i="20"/>
  <c r="G99" i="20"/>
  <c r="B99" i="20"/>
  <c r="G98" i="20"/>
  <c r="B98" i="20"/>
  <c r="G97" i="20"/>
  <c r="B97" i="20"/>
  <c r="K94" i="20"/>
  <c r="G94" i="20"/>
  <c r="R94" i="20" s="1"/>
  <c r="E94" i="20"/>
  <c r="O94" i="20" s="1"/>
  <c r="B94" i="20"/>
  <c r="G88" i="20"/>
  <c r="K88" i="20" s="1"/>
  <c r="E88" i="20"/>
  <c r="I88" i="20" s="1"/>
  <c r="B88" i="20"/>
  <c r="G87" i="20"/>
  <c r="K87" i="20" s="1"/>
  <c r="E87" i="20"/>
  <c r="I87" i="20" s="1"/>
  <c r="B87" i="20"/>
  <c r="G86" i="20"/>
  <c r="K86" i="20" s="1"/>
  <c r="E86" i="20"/>
  <c r="I86" i="20" s="1"/>
  <c r="B86" i="20"/>
  <c r="G85" i="20"/>
  <c r="K85" i="20" s="1"/>
  <c r="E85" i="20"/>
  <c r="I85" i="20" s="1"/>
  <c r="B85" i="20"/>
  <c r="G84" i="20"/>
  <c r="K84" i="20" s="1"/>
  <c r="E84" i="20"/>
  <c r="I84" i="20" s="1"/>
  <c r="B84" i="20"/>
  <c r="G83" i="20"/>
  <c r="K83" i="20" s="1"/>
  <c r="E83" i="20"/>
  <c r="I83" i="20" s="1"/>
  <c r="B83" i="20"/>
  <c r="G82" i="20"/>
  <c r="K82" i="20" s="1"/>
  <c r="E82" i="20"/>
  <c r="I82" i="20" s="1"/>
  <c r="B82" i="20"/>
  <c r="G81" i="20"/>
  <c r="K81" i="20" s="1"/>
  <c r="E81" i="20"/>
  <c r="I81" i="20" s="1"/>
  <c r="B81" i="20"/>
  <c r="G80" i="20"/>
  <c r="E80" i="20"/>
  <c r="B80" i="20"/>
  <c r="Y65" i="20"/>
  <c r="U65" i="20"/>
  <c r="U63" i="20"/>
  <c r="AA62" i="20"/>
  <c r="Y62" i="20"/>
  <c r="I62" i="20"/>
  <c r="G62" i="20"/>
  <c r="B62" i="20"/>
  <c r="I61" i="20"/>
  <c r="G61" i="20"/>
  <c r="B61" i="20"/>
  <c r="I60" i="20"/>
  <c r="G60" i="20"/>
  <c r="B60" i="20"/>
  <c r="I59" i="20"/>
  <c r="G59" i="20"/>
  <c r="B59" i="20"/>
  <c r="I58" i="20"/>
  <c r="G58" i="20"/>
  <c r="B58" i="20"/>
  <c r="I57" i="20"/>
  <c r="G57" i="20"/>
  <c r="B57" i="20"/>
  <c r="I56" i="20"/>
  <c r="G56" i="20"/>
  <c r="B56" i="20"/>
  <c r="I55" i="20"/>
  <c r="G55" i="20"/>
  <c r="B55" i="20"/>
  <c r="A74" i="20" s="1"/>
  <c r="I54" i="20"/>
  <c r="G54" i="20"/>
  <c r="B54" i="20"/>
  <c r="I53" i="20"/>
  <c r="G53" i="20"/>
  <c r="B53" i="20"/>
  <c r="I52" i="20"/>
  <c r="G52" i="20"/>
  <c r="B52" i="20"/>
  <c r="I51" i="20"/>
  <c r="G51" i="20"/>
  <c r="B51" i="20"/>
  <c r="I50" i="20"/>
  <c r="G50" i="20"/>
  <c r="B50" i="20"/>
  <c r="I49" i="20"/>
  <c r="G49" i="20"/>
  <c r="B49" i="20"/>
  <c r="I48" i="20"/>
  <c r="G48" i="20"/>
  <c r="B48" i="20"/>
  <c r="I47" i="20"/>
  <c r="G47" i="20"/>
  <c r="B47" i="20"/>
  <c r="I46" i="20"/>
  <c r="G46" i="20"/>
  <c r="B46" i="20"/>
  <c r="AA45" i="20"/>
  <c r="I45" i="20"/>
  <c r="G45" i="20"/>
  <c r="B45" i="20"/>
  <c r="Z44" i="20"/>
  <c r="I44" i="20"/>
  <c r="G44" i="20"/>
  <c r="B44" i="20"/>
  <c r="Z43" i="20"/>
  <c r="I43" i="20"/>
  <c r="G43" i="20"/>
  <c r="B43" i="20"/>
  <c r="I41" i="20"/>
  <c r="C35" i="20"/>
  <c r="C33" i="20"/>
  <c r="C31" i="20"/>
  <c r="C30" i="20"/>
  <c r="C29" i="20"/>
  <c r="C28" i="20"/>
  <c r="C25" i="20"/>
  <c r="C24" i="20"/>
  <c r="C21" i="20"/>
  <c r="C20" i="20"/>
  <c r="C19" i="20"/>
  <c r="C18" i="20"/>
  <c r="C17" i="20"/>
  <c r="M15" i="20"/>
  <c r="K40" i="20" s="1"/>
  <c r="G141" i="19"/>
  <c r="K141" i="19" s="1"/>
  <c r="E141" i="19"/>
  <c r="I141" i="19" s="1"/>
  <c r="B141" i="19"/>
  <c r="G140" i="19"/>
  <c r="K140" i="19" s="1"/>
  <c r="E140" i="19"/>
  <c r="I140" i="19" s="1"/>
  <c r="B140" i="19"/>
  <c r="G139" i="19"/>
  <c r="K139" i="19" s="1"/>
  <c r="E139" i="19"/>
  <c r="I139" i="19" s="1"/>
  <c r="B139" i="19"/>
  <c r="I138" i="19"/>
  <c r="G138" i="19"/>
  <c r="K138" i="19" s="1"/>
  <c r="E138" i="19"/>
  <c r="B138" i="19"/>
  <c r="G137" i="19"/>
  <c r="E137" i="19"/>
  <c r="B137" i="19"/>
  <c r="K132" i="19"/>
  <c r="I132" i="19"/>
  <c r="G132" i="19"/>
  <c r="E132" i="19"/>
  <c r="B132" i="19"/>
  <c r="K131" i="19"/>
  <c r="G131" i="19"/>
  <c r="E131" i="19"/>
  <c r="I131" i="19" s="1"/>
  <c r="B131" i="19"/>
  <c r="G130" i="19"/>
  <c r="K130" i="19" s="1"/>
  <c r="E130" i="19"/>
  <c r="I130" i="19" s="1"/>
  <c r="B130" i="19"/>
  <c r="I129" i="19"/>
  <c r="G129" i="19"/>
  <c r="K129" i="19" s="1"/>
  <c r="E129" i="19"/>
  <c r="B129" i="19"/>
  <c r="K128" i="19"/>
  <c r="I128" i="19"/>
  <c r="G128" i="19"/>
  <c r="E128" i="19"/>
  <c r="B128" i="19"/>
  <c r="K127" i="19"/>
  <c r="G127" i="19"/>
  <c r="E127" i="19"/>
  <c r="B127" i="19"/>
  <c r="G123" i="19"/>
  <c r="G124" i="19" s="1"/>
  <c r="G122" i="19"/>
  <c r="G119" i="19"/>
  <c r="R119" i="19" s="1"/>
  <c r="E119" i="19"/>
  <c r="O119" i="19" s="1"/>
  <c r="B119" i="19"/>
  <c r="G114" i="19"/>
  <c r="B114" i="19"/>
  <c r="G113" i="19"/>
  <c r="B113" i="19"/>
  <c r="G110" i="19"/>
  <c r="K110" i="19" s="1"/>
  <c r="E110" i="19"/>
  <c r="B110" i="19"/>
  <c r="G105" i="19"/>
  <c r="B105" i="19"/>
  <c r="G104" i="19"/>
  <c r="B104" i="19"/>
  <c r="G103" i="19"/>
  <c r="B103" i="19"/>
  <c r="G102" i="19"/>
  <c r="B102" i="19"/>
  <c r="G101" i="19"/>
  <c r="B101" i="19"/>
  <c r="G100" i="19"/>
  <c r="B100" i="19"/>
  <c r="G99" i="19"/>
  <c r="B99" i="19"/>
  <c r="G98" i="19"/>
  <c r="B98" i="19"/>
  <c r="G97" i="19"/>
  <c r="B97" i="19"/>
  <c r="I94" i="19"/>
  <c r="G94" i="19"/>
  <c r="K94" i="19" s="1"/>
  <c r="E94" i="19"/>
  <c r="O94" i="19" s="1"/>
  <c r="B94" i="19"/>
  <c r="G88" i="19"/>
  <c r="K88" i="19" s="1"/>
  <c r="E88" i="19"/>
  <c r="I88" i="19" s="1"/>
  <c r="B88" i="19"/>
  <c r="G87" i="19"/>
  <c r="K87" i="19" s="1"/>
  <c r="E87" i="19"/>
  <c r="I87" i="19" s="1"/>
  <c r="B87" i="19"/>
  <c r="I86" i="19"/>
  <c r="G86" i="19"/>
  <c r="K86" i="19" s="1"/>
  <c r="E86" i="19"/>
  <c r="B86" i="19"/>
  <c r="K85" i="19"/>
  <c r="G85" i="19"/>
  <c r="E85" i="19"/>
  <c r="I85" i="19" s="1"/>
  <c r="B85" i="19"/>
  <c r="G84" i="19"/>
  <c r="K84" i="19" s="1"/>
  <c r="E84" i="19"/>
  <c r="I84" i="19" s="1"/>
  <c r="B84" i="19"/>
  <c r="G83" i="19"/>
  <c r="K83" i="19" s="1"/>
  <c r="E83" i="19"/>
  <c r="I83" i="19" s="1"/>
  <c r="B83" i="19"/>
  <c r="I82" i="19"/>
  <c r="G82" i="19"/>
  <c r="K82" i="19" s="1"/>
  <c r="E82" i="19"/>
  <c r="B82" i="19"/>
  <c r="K81" i="19"/>
  <c r="G81" i="19"/>
  <c r="E81" i="19"/>
  <c r="I81" i="19" s="1"/>
  <c r="B81" i="19"/>
  <c r="G80" i="19"/>
  <c r="E80" i="19"/>
  <c r="B80" i="19"/>
  <c r="Y65" i="19"/>
  <c r="U65" i="19"/>
  <c r="U63" i="19"/>
  <c r="AA62" i="19"/>
  <c r="Y62" i="19"/>
  <c r="I62" i="19"/>
  <c r="G62" i="19"/>
  <c r="B62" i="19"/>
  <c r="I61" i="19"/>
  <c r="G61" i="19"/>
  <c r="B61" i="19"/>
  <c r="I60" i="19"/>
  <c r="G60" i="19"/>
  <c r="B60" i="19"/>
  <c r="I59" i="19"/>
  <c r="G59" i="19"/>
  <c r="B59" i="19"/>
  <c r="I58" i="19"/>
  <c r="G58" i="19"/>
  <c r="B58" i="19"/>
  <c r="I57" i="19"/>
  <c r="G57" i="19"/>
  <c r="B57" i="19"/>
  <c r="I56" i="19"/>
  <c r="G56" i="19"/>
  <c r="B56" i="19"/>
  <c r="I55" i="19"/>
  <c r="G55" i="19"/>
  <c r="B55" i="19"/>
  <c r="I54" i="19"/>
  <c r="G54" i="19"/>
  <c r="B54" i="19"/>
  <c r="A74" i="19" s="1"/>
  <c r="I53" i="19"/>
  <c r="G53" i="19"/>
  <c r="B53" i="19"/>
  <c r="I52" i="19"/>
  <c r="G52" i="19"/>
  <c r="B52" i="19"/>
  <c r="I51" i="19"/>
  <c r="G51" i="19"/>
  <c r="B51" i="19"/>
  <c r="I50" i="19"/>
  <c r="G50" i="19"/>
  <c r="B50" i="19"/>
  <c r="I49" i="19"/>
  <c r="G49" i="19"/>
  <c r="B49" i="19"/>
  <c r="I48" i="19"/>
  <c r="G48" i="19"/>
  <c r="B48" i="19"/>
  <c r="I47" i="19"/>
  <c r="G47" i="19"/>
  <c r="B47" i="19"/>
  <c r="I46" i="19"/>
  <c r="G46" i="19"/>
  <c r="B46" i="19"/>
  <c r="AA45" i="19"/>
  <c r="I45" i="19"/>
  <c r="G45" i="19"/>
  <c r="B45" i="19"/>
  <c r="Z44" i="19"/>
  <c r="I44" i="19"/>
  <c r="G44" i="19"/>
  <c r="B44" i="19"/>
  <c r="Z43" i="19"/>
  <c r="I43" i="19"/>
  <c r="G43" i="19"/>
  <c r="B43" i="19"/>
  <c r="I41" i="19"/>
  <c r="C35" i="19"/>
  <c r="C33" i="19"/>
  <c r="C31" i="19"/>
  <c r="C30" i="19"/>
  <c r="C29" i="19"/>
  <c r="C28" i="19"/>
  <c r="C25" i="19"/>
  <c r="C24" i="19"/>
  <c r="C21" i="19"/>
  <c r="C20" i="19"/>
  <c r="C19" i="19"/>
  <c r="C18" i="19"/>
  <c r="C17" i="19"/>
  <c r="M15" i="19"/>
  <c r="A76" i="19" s="1"/>
  <c r="G141" i="18"/>
  <c r="K141" i="18" s="1"/>
  <c r="E141" i="18"/>
  <c r="I141" i="18" s="1"/>
  <c r="B141" i="18"/>
  <c r="G140" i="18"/>
  <c r="K140" i="18" s="1"/>
  <c r="E140" i="18"/>
  <c r="I140" i="18" s="1"/>
  <c r="B140" i="18"/>
  <c r="I139" i="18"/>
  <c r="G139" i="18"/>
  <c r="K139" i="18" s="1"/>
  <c r="E139" i="18"/>
  <c r="B139" i="18"/>
  <c r="K138" i="18"/>
  <c r="G138" i="18"/>
  <c r="E138" i="18"/>
  <c r="I138" i="18" s="1"/>
  <c r="B138" i="18"/>
  <c r="G137" i="18"/>
  <c r="G142" i="18" s="1"/>
  <c r="R142" i="18" s="1"/>
  <c r="E137" i="18"/>
  <c r="B137" i="18"/>
  <c r="G132" i="18"/>
  <c r="K132" i="18" s="1"/>
  <c r="E132" i="18"/>
  <c r="I132" i="18" s="1"/>
  <c r="B132" i="18"/>
  <c r="G131" i="18"/>
  <c r="K131" i="18" s="1"/>
  <c r="E131" i="18"/>
  <c r="I131" i="18" s="1"/>
  <c r="B131" i="18"/>
  <c r="G130" i="18"/>
  <c r="K130" i="18" s="1"/>
  <c r="E130" i="18"/>
  <c r="I130" i="18" s="1"/>
  <c r="B130" i="18"/>
  <c r="I129" i="18"/>
  <c r="G129" i="18"/>
  <c r="K129" i="18" s="1"/>
  <c r="E129" i="18"/>
  <c r="B129" i="18"/>
  <c r="G128" i="18"/>
  <c r="K128" i="18" s="1"/>
  <c r="E128" i="18"/>
  <c r="I128" i="18" s="1"/>
  <c r="B128" i="18"/>
  <c r="G127" i="18"/>
  <c r="K127" i="18" s="1"/>
  <c r="E127" i="18"/>
  <c r="B127" i="18"/>
  <c r="G124" i="18"/>
  <c r="K124" i="18" s="1"/>
  <c r="G123" i="18"/>
  <c r="G122" i="18"/>
  <c r="G119" i="18"/>
  <c r="R119" i="18" s="1"/>
  <c r="E119" i="18"/>
  <c r="O119" i="18" s="1"/>
  <c r="B119" i="18"/>
  <c r="G115" i="18"/>
  <c r="K115" i="18" s="1"/>
  <c r="G114" i="18"/>
  <c r="B114" i="18"/>
  <c r="G113" i="18"/>
  <c r="B113" i="18"/>
  <c r="G110" i="18"/>
  <c r="K110" i="18" s="1"/>
  <c r="E110" i="18"/>
  <c r="O110" i="18" s="1"/>
  <c r="B110" i="18"/>
  <c r="G105" i="18"/>
  <c r="B105" i="18"/>
  <c r="G104" i="18"/>
  <c r="B104" i="18"/>
  <c r="G103" i="18"/>
  <c r="B103" i="18"/>
  <c r="G102" i="18"/>
  <c r="B102" i="18"/>
  <c r="G101" i="18"/>
  <c r="B101" i="18"/>
  <c r="G100" i="18"/>
  <c r="B100" i="18"/>
  <c r="G99" i="18"/>
  <c r="B99" i="18"/>
  <c r="G98" i="18"/>
  <c r="B98" i="18"/>
  <c r="G97" i="18"/>
  <c r="B97" i="18"/>
  <c r="I94" i="18"/>
  <c r="G94" i="18"/>
  <c r="K94" i="18" s="1"/>
  <c r="E94" i="18"/>
  <c r="O94" i="18" s="1"/>
  <c r="B94" i="18"/>
  <c r="G88" i="18"/>
  <c r="K88" i="18" s="1"/>
  <c r="E88" i="18"/>
  <c r="I88" i="18" s="1"/>
  <c r="B88" i="18"/>
  <c r="I87" i="18"/>
  <c r="G87" i="18"/>
  <c r="K87" i="18" s="1"/>
  <c r="E87" i="18"/>
  <c r="B87" i="18"/>
  <c r="K86" i="18"/>
  <c r="G86" i="18"/>
  <c r="E86" i="18"/>
  <c r="I86" i="18" s="1"/>
  <c r="B86" i="18"/>
  <c r="G85" i="18"/>
  <c r="K85" i="18" s="1"/>
  <c r="E85" i="18"/>
  <c r="I85" i="18" s="1"/>
  <c r="B85" i="18"/>
  <c r="G84" i="18"/>
  <c r="K84" i="18" s="1"/>
  <c r="E84" i="18"/>
  <c r="I84" i="18" s="1"/>
  <c r="B84" i="18"/>
  <c r="G83" i="18"/>
  <c r="K83" i="18" s="1"/>
  <c r="E83" i="18"/>
  <c r="I83" i="18" s="1"/>
  <c r="B83" i="18"/>
  <c r="K82" i="18"/>
  <c r="G82" i="18"/>
  <c r="E82" i="18"/>
  <c r="I82" i="18" s="1"/>
  <c r="B82" i="18"/>
  <c r="G81" i="18"/>
  <c r="K81" i="18" s="1"/>
  <c r="E81" i="18"/>
  <c r="I81" i="18" s="1"/>
  <c r="B81" i="18"/>
  <c r="G80" i="18"/>
  <c r="E80" i="18"/>
  <c r="B80" i="18"/>
  <c r="Y65" i="18"/>
  <c r="U65" i="18"/>
  <c r="U63" i="18"/>
  <c r="AA62" i="18"/>
  <c r="Y62" i="18"/>
  <c r="I62" i="18"/>
  <c r="G62" i="18"/>
  <c r="B62" i="18"/>
  <c r="I61" i="18"/>
  <c r="G61" i="18"/>
  <c r="B61" i="18"/>
  <c r="I60" i="18"/>
  <c r="G60" i="18"/>
  <c r="B60" i="18"/>
  <c r="I59" i="18"/>
  <c r="G59" i="18"/>
  <c r="B59" i="18"/>
  <c r="I58" i="18"/>
  <c r="G58" i="18"/>
  <c r="B58" i="18"/>
  <c r="I57" i="18"/>
  <c r="G57" i="18"/>
  <c r="B57" i="18"/>
  <c r="I56" i="18"/>
  <c r="G56" i="18"/>
  <c r="B56" i="18"/>
  <c r="I55" i="18"/>
  <c r="G55" i="18"/>
  <c r="B55" i="18"/>
  <c r="I54" i="18"/>
  <c r="G54" i="18"/>
  <c r="B54" i="18"/>
  <c r="I53" i="18"/>
  <c r="G53" i="18"/>
  <c r="B53" i="18"/>
  <c r="A74" i="18" s="1"/>
  <c r="I52" i="18"/>
  <c r="G52" i="18"/>
  <c r="B52" i="18"/>
  <c r="I51" i="18"/>
  <c r="G51" i="18"/>
  <c r="B51" i="18"/>
  <c r="I50" i="18"/>
  <c r="G50" i="18"/>
  <c r="B50" i="18"/>
  <c r="I49" i="18"/>
  <c r="G49" i="18"/>
  <c r="B49" i="18"/>
  <c r="I48" i="18"/>
  <c r="G48" i="18"/>
  <c r="B48" i="18"/>
  <c r="I47" i="18"/>
  <c r="G47" i="18"/>
  <c r="B47" i="18"/>
  <c r="I46" i="18"/>
  <c r="G46" i="18"/>
  <c r="B46" i="18"/>
  <c r="AA45" i="18"/>
  <c r="I45" i="18"/>
  <c r="G45" i="18"/>
  <c r="B45" i="18"/>
  <c r="Z44" i="18"/>
  <c r="I44" i="18"/>
  <c r="G44" i="18"/>
  <c r="B44" i="18"/>
  <c r="Z43" i="18"/>
  <c r="I43" i="18"/>
  <c r="G43" i="18"/>
  <c r="B43" i="18"/>
  <c r="I41" i="18"/>
  <c r="C35" i="18"/>
  <c r="C33" i="18"/>
  <c r="C31" i="18"/>
  <c r="C30" i="18"/>
  <c r="C29" i="18"/>
  <c r="C28" i="18"/>
  <c r="C25" i="18"/>
  <c r="C24" i="18"/>
  <c r="C21" i="18"/>
  <c r="C20" i="18"/>
  <c r="C19" i="18"/>
  <c r="C18" i="18"/>
  <c r="C17" i="18"/>
  <c r="M15" i="18"/>
  <c r="A76" i="18" s="1"/>
  <c r="I141" i="17"/>
  <c r="G141" i="17"/>
  <c r="K141" i="17" s="1"/>
  <c r="E141" i="17"/>
  <c r="B141" i="17"/>
  <c r="K140" i="17"/>
  <c r="G140" i="17"/>
  <c r="E140" i="17"/>
  <c r="I140" i="17" s="1"/>
  <c r="B140" i="17"/>
  <c r="G139" i="17"/>
  <c r="K139" i="17" s="1"/>
  <c r="E139" i="17"/>
  <c r="I139" i="17" s="1"/>
  <c r="B139" i="17"/>
  <c r="G138" i="17"/>
  <c r="K138" i="17" s="1"/>
  <c r="E138" i="17"/>
  <c r="I138" i="17" s="1"/>
  <c r="B138" i="17"/>
  <c r="I137" i="17"/>
  <c r="G137" i="17"/>
  <c r="K137" i="17" s="1"/>
  <c r="E137" i="17"/>
  <c r="E142" i="17" s="1"/>
  <c r="O142" i="17" s="1"/>
  <c r="B137" i="17"/>
  <c r="I132" i="17"/>
  <c r="G132" i="17"/>
  <c r="K132" i="17" s="1"/>
  <c r="E132" i="17"/>
  <c r="B132" i="17"/>
  <c r="K131" i="17"/>
  <c r="I131" i="17"/>
  <c r="G131" i="17"/>
  <c r="E131" i="17"/>
  <c r="B131" i="17"/>
  <c r="G130" i="17"/>
  <c r="K130" i="17" s="1"/>
  <c r="E130" i="17"/>
  <c r="I130" i="17" s="1"/>
  <c r="B130" i="17"/>
  <c r="G129" i="17"/>
  <c r="K129" i="17" s="1"/>
  <c r="E129" i="17"/>
  <c r="I129" i="17" s="1"/>
  <c r="B129" i="17"/>
  <c r="I128" i="17"/>
  <c r="G128" i="17"/>
  <c r="K128" i="17" s="1"/>
  <c r="E128" i="17"/>
  <c r="B128" i="17"/>
  <c r="K127" i="17"/>
  <c r="I127" i="17"/>
  <c r="G127" i="17"/>
  <c r="E127" i="17"/>
  <c r="B127" i="17"/>
  <c r="G123" i="17"/>
  <c r="G122" i="17"/>
  <c r="G124" i="17" s="1"/>
  <c r="I119" i="17"/>
  <c r="G119" i="17"/>
  <c r="R119" i="17" s="1"/>
  <c r="E119" i="17"/>
  <c r="O119" i="17" s="1"/>
  <c r="B119" i="17"/>
  <c r="G114" i="17"/>
  <c r="G115" i="17" s="1"/>
  <c r="B114" i="17"/>
  <c r="G113" i="17"/>
  <c r="B113" i="17"/>
  <c r="G110" i="17"/>
  <c r="R110" i="17" s="1"/>
  <c r="E110" i="17"/>
  <c r="I110" i="17" s="1"/>
  <c r="B110" i="17"/>
  <c r="G105" i="17"/>
  <c r="B105" i="17"/>
  <c r="G104" i="17"/>
  <c r="B104" i="17"/>
  <c r="G103" i="17"/>
  <c r="B103" i="17"/>
  <c r="G102" i="17"/>
  <c r="B102" i="17"/>
  <c r="G101" i="17"/>
  <c r="B101" i="17"/>
  <c r="G100" i="17"/>
  <c r="B100" i="17"/>
  <c r="G99" i="17"/>
  <c r="B99" i="17"/>
  <c r="G98" i="17"/>
  <c r="G106" i="17" s="1"/>
  <c r="B98" i="17"/>
  <c r="G97" i="17"/>
  <c r="B97" i="17"/>
  <c r="G94" i="17"/>
  <c r="R94" i="17" s="1"/>
  <c r="E94" i="17"/>
  <c r="I94" i="17" s="1"/>
  <c r="B94" i="17"/>
  <c r="K88" i="17"/>
  <c r="G88" i="17"/>
  <c r="E88" i="17"/>
  <c r="I88" i="17" s="1"/>
  <c r="B88" i="17"/>
  <c r="G87" i="17"/>
  <c r="K87" i="17" s="1"/>
  <c r="E87" i="17"/>
  <c r="I87" i="17" s="1"/>
  <c r="B87" i="17"/>
  <c r="G86" i="17"/>
  <c r="K86" i="17" s="1"/>
  <c r="E86" i="17"/>
  <c r="I86" i="17" s="1"/>
  <c r="B86" i="17"/>
  <c r="I85" i="17"/>
  <c r="G85" i="17"/>
  <c r="K85" i="17" s="1"/>
  <c r="E85" i="17"/>
  <c r="B85" i="17"/>
  <c r="K84" i="17"/>
  <c r="G84" i="17"/>
  <c r="E84" i="17"/>
  <c r="I84" i="17" s="1"/>
  <c r="B84" i="17"/>
  <c r="G83" i="17"/>
  <c r="K83" i="17" s="1"/>
  <c r="E83" i="17"/>
  <c r="I83" i="17" s="1"/>
  <c r="B83" i="17"/>
  <c r="G82" i="17"/>
  <c r="K82" i="17" s="1"/>
  <c r="E82" i="17"/>
  <c r="I82" i="17" s="1"/>
  <c r="B82" i="17"/>
  <c r="I81" i="17"/>
  <c r="G81" i="17"/>
  <c r="K81" i="17" s="1"/>
  <c r="E81" i="17"/>
  <c r="B81" i="17"/>
  <c r="G80" i="17"/>
  <c r="G89" i="17" s="1"/>
  <c r="R89" i="17" s="1"/>
  <c r="E80" i="17"/>
  <c r="E89" i="17" s="1"/>
  <c r="O89" i="17" s="1"/>
  <c r="B80" i="17"/>
  <c r="Y65" i="17"/>
  <c r="U65" i="17"/>
  <c r="U63" i="17"/>
  <c r="AA62" i="17"/>
  <c r="Y62" i="17"/>
  <c r="I62" i="17"/>
  <c r="G62" i="17"/>
  <c r="B62" i="17"/>
  <c r="I61" i="17"/>
  <c r="G61" i="17"/>
  <c r="B61" i="17"/>
  <c r="I60" i="17"/>
  <c r="G60" i="17"/>
  <c r="B60" i="17"/>
  <c r="I59" i="17"/>
  <c r="G59" i="17"/>
  <c r="B59" i="17"/>
  <c r="I58" i="17"/>
  <c r="G58" i="17"/>
  <c r="B58" i="17"/>
  <c r="I57" i="17"/>
  <c r="G57" i="17"/>
  <c r="B57" i="17"/>
  <c r="I56" i="17"/>
  <c r="G56" i="17"/>
  <c r="B56" i="17"/>
  <c r="I55" i="17"/>
  <c r="G55" i="17"/>
  <c r="B55" i="17"/>
  <c r="I54" i="17"/>
  <c r="G54" i="17"/>
  <c r="B54" i="17"/>
  <c r="I53" i="17"/>
  <c r="G53" i="17"/>
  <c r="B53" i="17"/>
  <c r="I52" i="17"/>
  <c r="G52" i="17"/>
  <c r="B52" i="17"/>
  <c r="A74" i="17" s="1"/>
  <c r="I51" i="17"/>
  <c r="G51" i="17"/>
  <c r="B51" i="17"/>
  <c r="I50" i="17"/>
  <c r="G50" i="17"/>
  <c r="B50" i="17"/>
  <c r="I49" i="17"/>
  <c r="G49" i="17"/>
  <c r="B49" i="17"/>
  <c r="I48" i="17"/>
  <c r="G48" i="17"/>
  <c r="B48" i="17"/>
  <c r="I47" i="17"/>
  <c r="G47" i="17"/>
  <c r="B47" i="17"/>
  <c r="I46" i="17"/>
  <c r="G46" i="17"/>
  <c r="B46" i="17"/>
  <c r="AA45" i="17"/>
  <c r="I45" i="17"/>
  <c r="G45" i="17"/>
  <c r="B45" i="17"/>
  <c r="Z44" i="17"/>
  <c r="I44" i="17"/>
  <c r="G44" i="17"/>
  <c r="B44" i="17"/>
  <c r="Z43" i="17"/>
  <c r="I43" i="17"/>
  <c r="G43" i="17"/>
  <c r="B43" i="17"/>
  <c r="I41" i="17"/>
  <c r="C35" i="17"/>
  <c r="C33" i="17"/>
  <c r="C31" i="17"/>
  <c r="C30" i="17"/>
  <c r="C29" i="17"/>
  <c r="C28" i="17"/>
  <c r="C25" i="17"/>
  <c r="C24" i="17"/>
  <c r="C21" i="17"/>
  <c r="C20" i="17"/>
  <c r="C19" i="17"/>
  <c r="C18" i="17"/>
  <c r="C17" i="17"/>
  <c r="M15" i="17"/>
  <c r="A76" i="17" s="1"/>
  <c r="G141" i="16"/>
  <c r="K141" i="16" s="1"/>
  <c r="E141" i="16"/>
  <c r="I141" i="16" s="1"/>
  <c r="B141" i="16"/>
  <c r="G140" i="16"/>
  <c r="K140" i="16" s="1"/>
  <c r="E140" i="16"/>
  <c r="I140" i="16" s="1"/>
  <c r="B140" i="16"/>
  <c r="G139" i="16"/>
  <c r="K139" i="16" s="1"/>
  <c r="E139" i="16"/>
  <c r="I139" i="16" s="1"/>
  <c r="B139" i="16"/>
  <c r="G138" i="16"/>
  <c r="K138" i="16" s="1"/>
  <c r="E138" i="16"/>
  <c r="I138" i="16" s="1"/>
  <c r="B138" i="16"/>
  <c r="G137" i="16"/>
  <c r="K137" i="16" s="1"/>
  <c r="E137" i="16"/>
  <c r="B137" i="16"/>
  <c r="G132" i="16"/>
  <c r="K132" i="16" s="1"/>
  <c r="E132" i="16"/>
  <c r="I132" i="16" s="1"/>
  <c r="B132" i="16"/>
  <c r="I131" i="16"/>
  <c r="G131" i="16"/>
  <c r="K131" i="16" s="1"/>
  <c r="E131" i="16"/>
  <c r="B131" i="16"/>
  <c r="K130" i="16"/>
  <c r="G130" i="16"/>
  <c r="E130" i="16"/>
  <c r="I130" i="16" s="1"/>
  <c r="B130" i="16"/>
  <c r="K129" i="16"/>
  <c r="G129" i="16"/>
  <c r="E129" i="16"/>
  <c r="I129" i="16" s="1"/>
  <c r="B129" i="16"/>
  <c r="G128" i="16"/>
  <c r="K128" i="16" s="1"/>
  <c r="E128" i="16"/>
  <c r="I128" i="16" s="1"/>
  <c r="B128" i="16"/>
  <c r="I127" i="16"/>
  <c r="G127" i="16"/>
  <c r="K127" i="16" s="1"/>
  <c r="E127" i="16"/>
  <c r="B127" i="16"/>
  <c r="G123" i="16"/>
  <c r="G122" i="16"/>
  <c r="G119" i="16"/>
  <c r="K119" i="16" s="1"/>
  <c r="E119" i="16"/>
  <c r="O119" i="16" s="1"/>
  <c r="B119" i="16"/>
  <c r="G114" i="16"/>
  <c r="B114" i="16"/>
  <c r="G113" i="16"/>
  <c r="G115" i="16" s="1"/>
  <c r="B113" i="16"/>
  <c r="G110" i="16"/>
  <c r="E110" i="16"/>
  <c r="O110" i="16" s="1"/>
  <c r="B110" i="16"/>
  <c r="G105" i="16"/>
  <c r="B105" i="16"/>
  <c r="G104" i="16"/>
  <c r="B104" i="16"/>
  <c r="G103" i="16"/>
  <c r="B103" i="16"/>
  <c r="G102" i="16"/>
  <c r="B102" i="16"/>
  <c r="G101" i="16"/>
  <c r="B101" i="16"/>
  <c r="G100" i="16"/>
  <c r="B100" i="16"/>
  <c r="G99" i="16"/>
  <c r="B99" i="16"/>
  <c r="G98" i="16"/>
  <c r="B98" i="16"/>
  <c r="G97" i="16"/>
  <c r="B97" i="16"/>
  <c r="K94" i="16"/>
  <c r="G94" i="16"/>
  <c r="R94" i="16" s="1"/>
  <c r="E94" i="16"/>
  <c r="O94" i="16" s="1"/>
  <c r="B94" i="16"/>
  <c r="K88" i="16"/>
  <c r="G88" i="16"/>
  <c r="E88" i="16"/>
  <c r="I88" i="16" s="1"/>
  <c r="B88" i="16"/>
  <c r="K87" i="16"/>
  <c r="G87" i="16"/>
  <c r="E87" i="16"/>
  <c r="I87" i="16" s="1"/>
  <c r="B87" i="16"/>
  <c r="G86" i="16"/>
  <c r="K86" i="16" s="1"/>
  <c r="E86" i="16"/>
  <c r="I86" i="16" s="1"/>
  <c r="B86" i="16"/>
  <c r="I85" i="16"/>
  <c r="G85" i="16"/>
  <c r="K85" i="16" s="1"/>
  <c r="E85" i="16"/>
  <c r="B85" i="16"/>
  <c r="K84" i="16"/>
  <c r="G84" i="16"/>
  <c r="E84" i="16"/>
  <c r="I84" i="16" s="1"/>
  <c r="B84" i="16"/>
  <c r="K83" i="16"/>
  <c r="G83" i="16"/>
  <c r="E83" i="16"/>
  <c r="I83" i="16" s="1"/>
  <c r="B83" i="16"/>
  <c r="G82" i="16"/>
  <c r="K82" i="16" s="1"/>
  <c r="E82" i="16"/>
  <c r="I82" i="16" s="1"/>
  <c r="B82" i="16"/>
  <c r="I81" i="16"/>
  <c r="G81" i="16"/>
  <c r="K81" i="16" s="1"/>
  <c r="E81" i="16"/>
  <c r="B81" i="16"/>
  <c r="G80" i="16"/>
  <c r="G89" i="16" s="1"/>
  <c r="R89" i="16" s="1"/>
  <c r="E80" i="16"/>
  <c r="B80" i="16"/>
  <c r="Y65" i="16"/>
  <c r="U65" i="16"/>
  <c r="U63" i="16"/>
  <c r="AA62" i="16"/>
  <c r="Y62" i="16"/>
  <c r="I62" i="16"/>
  <c r="G62" i="16"/>
  <c r="B62" i="16"/>
  <c r="I61" i="16"/>
  <c r="G61" i="16"/>
  <c r="B61" i="16"/>
  <c r="I60" i="16"/>
  <c r="G60" i="16"/>
  <c r="B60" i="16"/>
  <c r="I59" i="16"/>
  <c r="G59" i="16"/>
  <c r="B59" i="16"/>
  <c r="I58" i="16"/>
  <c r="G58" i="16"/>
  <c r="B58" i="16"/>
  <c r="I57" i="16"/>
  <c r="G57" i="16"/>
  <c r="B57" i="16"/>
  <c r="I56" i="16"/>
  <c r="G56" i="16"/>
  <c r="B56" i="16"/>
  <c r="I55" i="16"/>
  <c r="G55" i="16"/>
  <c r="B55" i="16"/>
  <c r="I54" i="16"/>
  <c r="G54" i="16"/>
  <c r="B54" i="16"/>
  <c r="I53" i="16"/>
  <c r="G53" i="16"/>
  <c r="B53" i="16"/>
  <c r="I52" i="16"/>
  <c r="G52" i="16"/>
  <c r="B52" i="16"/>
  <c r="I51" i="16"/>
  <c r="G51" i="16"/>
  <c r="B51" i="16"/>
  <c r="A74" i="16" s="1"/>
  <c r="I50" i="16"/>
  <c r="G50" i="16"/>
  <c r="B50" i="16"/>
  <c r="I49" i="16"/>
  <c r="G49" i="16"/>
  <c r="B49" i="16"/>
  <c r="I48" i="16"/>
  <c r="G48" i="16"/>
  <c r="B48" i="16"/>
  <c r="I47" i="16"/>
  <c r="G47" i="16"/>
  <c r="B47" i="16"/>
  <c r="I46" i="16"/>
  <c r="G46" i="16"/>
  <c r="B46" i="16"/>
  <c r="AA45" i="16"/>
  <c r="I45" i="16"/>
  <c r="G45" i="16"/>
  <c r="B45" i="16"/>
  <c r="Z44" i="16"/>
  <c r="I44" i="16"/>
  <c r="G44" i="16"/>
  <c r="B44" i="16"/>
  <c r="Z43" i="16"/>
  <c r="I43" i="16"/>
  <c r="G43" i="16"/>
  <c r="B43" i="16"/>
  <c r="I41" i="16"/>
  <c r="C35" i="16"/>
  <c r="C33" i="16"/>
  <c r="C31" i="16"/>
  <c r="C30" i="16"/>
  <c r="C29" i="16"/>
  <c r="C28" i="16"/>
  <c r="C25" i="16"/>
  <c r="C24" i="16"/>
  <c r="C21" i="16"/>
  <c r="C20" i="16"/>
  <c r="C19" i="16"/>
  <c r="C18" i="16"/>
  <c r="C17" i="16"/>
  <c r="M15" i="16"/>
  <c r="A76" i="16" s="1"/>
  <c r="G141" i="15"/>
  <c r="K141" i="15" s="1"/>
  <c r="E141" i="15"/>
  <c r="I141" i="15" s="1"/>
  <c r="B141" i="15"/>
  <c r="G140" i="15"/>
  <c r="K140" i="15" s="1"/>
  <c r="E140" i="15"/>
  <c r="I140" i="15" s="1"/>
  <c r="B140" i="15"/>
  <c r="I139" i="15"/>
  <c r="G139" i="15"/>
  <c r="K139" i="15" s="1"/>
  <c r="E139" i="15"/>
  <c r="B139" i="15"/>
  <c r="K138" i="15"/>
  <c r="G138" i="15"/>
  <c r="E138" i="15"/>
  <c r="I138" i="15" s="1"/>
  <c r="B138" i="15"/>
  <c r="G137" i="15"/>
  <c r="K137" i="15" s="1"/>
  <c r="E137" i="15"/>
  <c r="I137" i="15" s="1"/>
  <c r="B137" i="15"/>
  <c r="G132" i="15"/>
  <c r="K132" i="15" s="1"/>
  <c r="E132" i="15"/>
  <c r="I132" i="15" s="1"/>
  <c r="B132" i="15"/>
  <c r="G131" i="15"/>
  <c r="K131" i="15" s="1"/>
  <c r="E131" i="15"/>
  <c r="I131" i="15" s="1"/>
  <c r="B131" i="15"/>
  <c r="G130" i="15"/>
  <c r="K130" i="15" s="1"/>
  <c r="E130" i="15"/>
  <c r="I130" i="15" s="1"/>
  <c r="B130" i="15"/>
  <c r="G129" i="15"/>
  <c r="K129" i="15" s="1"/>
  <c r="E129" i="15"/>
  <c r="I129" i="15" s="1"/>
  <c r="B129" i="15"/>
  <c r="G128" i="15"/>
  <c r="K128" i="15" s="1"/>
  <c r="E128" i="15"/>
  <c r="I128" i="15" s="1"/>
  <c r="B128" i="15"/>
  <c r="G127" i="15"/>
  <c r="E127" i="15"/>
  <c r="B127" i="15"/>
  <c r="G124" i="15"/>
  <c r="K124" i="15" s="1"/>
  <c r="G123" i="15"/>
  <c r="G122" i="15"/>
  <c r="O119" i="15"/>
  <c r="G119" i="15"/>
  <c r="K119" i="15" s="1"/>
  <c r="E119" i="15"/>
  <c r="I119" i="15" s="1"/>
  <c r="B119" i="15"/>
  <c r="G115" i="15"/>
  <c r="R115" i="15" s="1"/>
  <c r="G114" i="15"/>
  <c r="B114" i="15"/>
  <c r="G113" i="15"/>
  <c r="B113" i="15"/>
  <c r="G110" i="15"/>
  <c r="R110" i="15" s="1"/>
  <c r="E110" i="15"/>
  <c r="O110" i="15" s="1"/>
  <c r="B110" i="15"/>
  <c r="G105" i="15"/>
  <c r="B105" i="15"/>
  <c r="G104" i="15"/>
  <c r="B104" i="15"/>
  <c r="G103" i="15"/>
  <c r="B103" i="15"/>
  <c r="G102" i="15"/>
  <c r="B102" i="15"/>
  <c r="G101" i="15"/>
  <c r="B101" i="15"/>
  <c r="G100" i="15"/>
  <c r="B100" i="15"/>
  <c r="G99" i="15"/>
  <c r="B99" i="15"/>
  <c r="G98" i="15"/>
  <c r="B98" i="15"/>
  <c r="G97" i="15"/>
  <c r="G106" i="15" s="1"/>
  <c r="B97" i="15"/>
  <c r="I94" i="15"/>
  <c r="G94" i="15"/>
  <c r="R94" i="15" s="1"/>
  <c r="E94" i="15"/>
  <c r="O94" i="15" s="1"/>
  <c r="B94" i="15"/>
  <c r="K88" i="15"/>
  <c r="I88" i="15"/>
  <c r="G88" i="15"/>
  <c r="E88" i="15"/>
  <c r="B88" i="15"/>
  <c r="K87" i="15"/>
  <c r="G87" i="15"/>
  <c r="E87" i="15"/>
  <c r="I87" i="15" s="1"/>
  <c r="B87" i="15"/>
  <c r="G86" i="15"/>
  <c r="K86" i="15" s="1"/>
  <c r="E86" i="15"/>
  <c r="I86" i="15" s="1"/>
  <c r="B86" i="15"/>
  <c r="G85" i="15"/>
  <c r="K85" i="15" s="1"/>
  <c r="E85" i="15"/>
  <c r="I85" i="15" s="1"/>
  <c r="B85" i="15"/>
  <c r="G84" i="15"/>
  <c r="K84" i="15" s="1"/>
  <c r="E84" i="15"/>
  <c r="I84" i="15" s="1"/>
  <c r="B84" i="15"/>
  <c r="I83" i="15"/>
  <c r="G83" i="15"/>
  <c r="K83" i="15" s="1"/>
  <c r="E83" i="15"/>
  <c r="B83" i="15"/>
  <c r="K82" i="15"/>
  <c r="G82" i="15"/>
  <c r="E82" i="15"/>
  <c r="I82" i="15" s="1"/>
  <c r="B82" i="15"/>
  <c r="G81" i="15"/>
  <c r="K81" i="15" s="1"/>
  <c r="E81" i="15"/>
  <c r="I81" i="15" s="1"/>
  <c r="B81" i="15"/>
  <c r="G80" i="15"/>
  <c r="E80" i="15"/>
  <c r="B80" i="15"/>
  <c r="Y65" i="15"/>
  <c r="U65" i="15"/>
  <c r="U63" i="15"/>
  <c r="AA62" i="15"/>
  <c r="Y62" i="15"/>
  <c r="I62" i="15"/>
  <c r="G62" i="15"/>
  <c r="B62" i="15"/>
  <c r="I61" i="15"/>
  <c r="G61" i="15"/>
  <c r="B61" i="15"/>
  <c r="I60" i="15"/>
  <c r="G60" i="15"/>
  <c r="B60" i="15"/>
  <c r="I59" i="15"/>
  <c r="G59" i="15"/>
  <c r="B59" i="15"/>
  <c r="I58" i="15"/>
  <c r="G58" i="15"/>
  <c r="B58" i="15"/>
  <c r="I57" i="15"/>
  <c r="G57" i="15"/>
  <c r="B57" i="15"/>
  <c r="I56" i="15"/>
  <c r="G56" i="15"/>
  <c r="B56" i="15"/>
  <c r="I55" i="15"/>
  <c r="G55" i="15"/>
  <c r="B55" i="15"/>
  <c r="I54" i="15"/>
  <c r="G54" i="15"/>
  <c r="B54" i="15"/>
  <c r="I53" i="15"/>
  <c r="G53" i="15"/>
  <c r="B53" i="15"/>
  <c r="I52" i="15"/>
  <c r="G52" i="15"/>
  <c r="B52" i="15"/>
  <c r="I51" i="15"/>
  <c r="G51" i="15"/>
  <c r="B51" i="15"/>
  <c r="I50" i="15"/>
  <c r="G50" i="15"/>
  <c r="B50" i="15"/>
  <c r="A74" i="15" s="1"/>
  <c r="I49" i="15"/>
  <c r="G49" i="15"/>
  <c r="B49" i="15"/>
  <c r="I48" i="15"/>
  <c r="G48" i="15"/>
  <c r="B48" i="15"/>
  <c r="I47" i="15"/>
  <c r="G47" i="15"/>
  <c r="B47" i="15"/>
  <c r="I46" i="15"/>
  <c r="G46" i="15"/>
  <c r="B46" i="15"/>
  <c r="AA45" i="15"/>
  <c r="I45" i="15"/>
  <c r="G45" i="15"/>
  <c r="B45" i="15"/>
  <c r="Z44" i="15"/>
  <c r="I44" i="15"/>
  <c r="G44" i="15"/>
  <c r="B44" i="15"/>
  <c r="Z43" i="15"/>
  <c r="I43" i="15"/>
  <c r="G43" i="15"/>
  <c r="B43" i="15"/>
  <c r="I41" i="15"/>
  <c r="C35" i="15"/>
  <c r="C33" i="15"/>
  <c r="C31" i="15"/>
  <c r="C30" i="15"/>
  <c r="C29" i="15"/>
  <c r="C28" i="15"/>
  <c r="C25" i="15"/>
  <c r="C24" i="15"/>
  <c r="C21" i="15"/>
  <c r="C20" i="15"/>
  <c r="C19" i="15"/>
  <c r="C18" i="15"/>
  <c r="C17" i="15"/>
  <c r="M15" i="15"/>
  <c r="A76" i="15" s="1"/>
  <c r="G141" i="14"/>
  <c r="K141" i="14" s="1"/>
  <c r="E141" i="14"/>
  <c r="I141" i="14" s="1"/>
  <c r="B141" i="14"/>
  <c r="G140" i="14"/>
  <c r="K140" i="14" s="1"/>
  <c r="E140" i="14"/>
  <c r="I140" i="14" s="1"/>
  <c r="B140" i="14"/>
  <c r="G139" i="14"/>
  <c r="K139" i="14" s="1"/>
  <c r="E139" i="14"/>
  <c r="I139" i="14" s="1"/>
  <c r="B139" i="14"/>
  <c r="I138" i="14"/>
  <c r="G138" i="14"/>
  <c r="K138" i="14" s="1"/>
  <c r="E138" i="14"/>
  <c r="B138" i="14"/>
  <c r="K137" i="14"/>
  <c r="G137" i="14"/>
  <c r="E137" i="14"/>
  <c r="E142" i="14" s="1"/>
  <c r="O142" i="14" s="1"/>
  <c r="B137" i="14"/>
  <c r="K132" i="14"/>
  <c r="I132" i="14"/>
  <c r="G132" i="14"/>
  <c r="E132" i="14"/>
  <c r="B132" i="14"/>
  <c r="G131" i="14"/>
  <c r="K131" i="14" s="1"/>
  <c r="E131" i="14"/>
  <c r="I131" i="14" s="1"/>
  <c r="B131" i="14"/>
  <c r="G130" i="14"/>
  <c r="K130" i="14" s="1"/>
  <c r="E130" i="14"/>
  <c r="I130" i="14" s="1"/>
  <c r="B130" i="14"/>
  <c r="I129" i="14"/>
  <c r="G129" i="14"/>
  <c r="K129" i="14" s="1"/>
  <c r="E129" i="14"/>
  <c r="B129" i="14"/>
  <c r="K128" i="14"/>
  <c r="I128" i="14"/>
  <c r="G128" i="14"/>
  <c r="E128" i="14"/>
  <c r="B128" i="14"/>
  <c r="K127" i="14"/>
  <c r="G127" i="14"/>
  <c r="E127" i="14"/>
  <c r="B127" i="14"/>
  <c r="G123" i="14"/>
  <c r="G124" i="14" s="1"/>
  <c r="G122" i="14"/>
  <c r="G119" i="14"/>
  <c r="E119" i="14"/>
  <c r="O119" i="14" s="1"/>
  <c r="B119" i="14"/>
  <c r="G114" i="14"/>
  <c r="B114" i="14"/>
  <c r="G113" i="14"/>
  <c r="B113" i="14"/>
  <c r="G110" i="14"/>
  <c r="K110" i="14" s="1"/>
  <c r="E110" i="14"/>
  <c r="O110" i="14" s="1"/>
  <c r="B110" i="14"/>
  <c r="G105" i="14"/>
  <c r="B105" i="14"/>
  <c r="G104" i="14"/>
  <c r="B104" i="14"/>
  <c r="G103" i="14"/>
  <c r="B103" i="14"/>
  <c r="G102" i="14"/>
  <c r="B102" i="14"/>
  <c r="G101" i="14"/>
  <c r="B101" i="14"/>
  <c r="G100" i="14"/>
  <c r="B100" i="14"/>
  <c r="G99" i="14"/>
  <c r="B99" i="14"/>
  <c r="G98" i="14"/>
  <c r="B98" i="14"/>
  <c r="G97" i="14"/>
  <c r="B97" i="14"/>
  <c r="I94" i="14"/>
  <c r="G94" i="14"/>
  <c r="K94" i="14" s="1"/>
  <c r="E94" i="14"/>
  <c r="O94" i="14" s="1"/>
  <c r="B94" i="14"/>
  <c r="G88" i="14"/>
  <c r="K88" i="14" s="1"/>
  <c r="E88" i="14"/>
  <c r="I88" i="14" s="1"/>
  <c r="B88" i="14"/>
  <c r="I87" i="14"/>
  <c r="G87" i="14"/>
  <c r="K87" i="14" s="1"/>
  <c r="E87" i="14"/>
  <c r="B87" i="14"/>
  <c r="K86" i="14"/>
  <c r="I86" i="14"/>
  <c r="G86" i="14"/>
  <c r="E86" i="14"/>
  <c r="B86" i="14"/>
  <c r="K85" i="14"/>
  <c r="G85" i="14"/>
  <c r="E85" i="14"/>
  <c r="I85" i="14" s="1"/>
  <c r="B85" i="14"/>
  <c r="G84" i="14"/>
  <c r="K84" i="14" s="1"/>
  <c r="E84" i="14"/>
  <c r="I84" i="14" s="1"/>
  <c r="B84" i="14"/>
  <c r="I83" i="14"/>
  <c r="G83" i="14"/>
  <c r="K83" i="14" s="1"/>
  <c r="E83" i="14"/>
  <c r="B83" i="14"/>
  <c r="K82" i="14"/>
  <c r="I82" i="14"/>
  <c r="G82" i="14"/>
  <c r="E82" i="14"/>
  <c r="B82" i="14"/>
  <c r="K81" i="14"/>
  <c r="G81" i="14"/>
  <c r="E81" i="14"/>
  <c r="I81" i="14" s="1"/>
  <c r="B81" i="14"/>
  <c r="G80" i="14"/>
  <c r="G89" i="14" s="1"/>
  <c r="R89" i="14" s="1"/>
  <c r="E80" i="14"/>
  <c r="B80" i="14"/>
  <c r="Y65" i="14"/>
  <c r="U65" i="14"/>
  <c r="U63" i="14"/>
  <c r="AA62" i="14"/>
  <c r="Y62" i="14"/>
  <c r="I62" i="14"/>
  <c r="G62" i="14"/>
  <c r="B62" i="14"/>
  <c r="I61" i="14"/>
  <c r="G61" i="14"/>
  <c r="B61" i="14"/>
  <c r="I60" i="14"/>
  <c r="G60" i="14"/>
  <c r="B60" i="14"/>
  <c r="I59" i="14"/>
  <c r="G59" i="14"/>
  <c r="B59" i="14"/>
  <c r="I58" i="14"/>
  <c r="G58" i="14"/>
  <c r="B58" i="14"/>
  <c r="I57" i="14"/>
  <c r="G57" i="14"/>
  <c r="B57" i="14"/>
  <c r="I56" i="14"/>
  <c r="G56" i="14"/>
  <c r="B56" i="14"/>
  <c r="I55" i="14"/>
  <c r="G55" i="14"/>
  <c r="B55" i="14"/>
  <c r="I54" i="14"/>
  <c r="G54" i="14"/>
  <c r="B54" i="14"/>
  <c r="I53" i="14"/>
  <c r="G53" i="14"/>
  <c r="B53" i="14"/>
  <c r="I52" i="14"/>
  <c r="G52" i="14"/>
  <c r="B52" i="14"/>
  <c r="I51" i="14"/>
  <c r="G51" i="14"/>
  <c r="B51" i="14"/>
  <c r="I50" i="14"/>
  <c r="G50" i="14"/>
  <c r="B50" i="14"/>
  <c r="I49" i="14"/>
  <c r="G49" i="14"/>
  <c r="B49" i="14"/>
  <c r="A74" i="14" s="1"/>
  <c r="I48" i="14"/>
  <c r="G48" i="14"/>
  <c r="B48" i="14"/>
  <c r="I47" i="14"/>
  <c r="G47" i="14"/>
  <c r="B47" i="14"/>
  <c r="I46" i="14"/>
  <c r="G46" i="14"/>
  <c r="B46" i="14"/>
  <c r="AA45" i="14"/>
  <c r="I45" i="14"/>
  <c r="G45" i="14"/>
  <c r="B45" i="14"/>
  <c r="Z44" i="14"/>
  <c r="I44" i="14"/>
  <c r="G44" i="14"/>
  <c r="B44" i="14"/>
  <c r="Z43" i="14"/>
  <c r="I43" i="14"/>
  <c r="G43" i="14"/>
  <c r="B43" i="14"/>
  <c r="I41" i="14"/>
  <c r="C35" i="14"/>
  <c r="C33" i="14"/>
  <c r="C31" i="14"/>
  <c r="C30" i="14"/>
  <c r="C29" i="14"/>
  <c r="C28" i="14"/>
  <c r="C25" i="14"/>
  <c r="C24" i="14"/>
  <c r="C21" i="14"/>
  <c r="C20" i="14"/>
  <c r="C19" i="14"/>
  <c r="C18" i="14"/>
  <c r="C17" i="14"/>
  <c r="M15" i="14"/>
  <c r="A76" i="14" s="1"/>
  <c r="G141" i="13"/>
  <c r="K141" i="13" s="1"/>
  <c r="E141" i="13"/>
  <c r="I141" i="13" s="1"/>
  <c r="B141" i="13"/>
  <c r="G140" i="13"/>
  <c r="K140" i="13" s="1"/>
  <c r="E140" i="13"/>
  <c r="I140" i="13" s="1"/>
  <c r="B140" i="13"/>
  <c r="G139" i="13"/>
  <c r="K139" i="13" s="1"/>
  <c r="E139" i="13"/>
  <c r="I139" i="13" s="1"/>
  <c r="B139" i="13"/>
  <c r="G138" i="13"/>
  <c r="K138" i="13" s="1"/>
  <c r="E138" i="13"/>
  <c r="I138" i="13" s="1"/>
  <c r="B138" i="13"/>
  <c r="G137" i="13"/>
  <c r="E137" i="13"/>
  <c r="B137" i="13"/>
  <c r="I132" i="13"/>
  <c r="G132" i="13"/>
  <c r="K132" i="13" s="1"/>
  <c r="E132" i="13"/>
  <c r="B132" i="13"/>
  <c r="K131" i="13"/>
  <c r="G131" i="13"/>
  <c r="E131" i="13"/>
  <c r="I131" i="13" s="1"/>
  <c r="B131" i="13"/>
  <c r="G130" i="13"/>
  <c r="K130" i="13" s="1"/>
  <c r="E130" i="13"/>
  <c r="I130" i="13" s="1"/>
  <c r="B130" i="13"/>
  <c r="G129" i="13"/>
  <c r="K129" i="13" s="1"/>
  <c r="E129" i="13"/>
  <c r="I129" i="13" s="1"/>
  <c r="B129" i="13"/>
  <c r="I128" i="13"/>
  <c r="G128" i="13"/>
  <c r="K128" i="13" s="1"/>
  <c r="E128" i="13"/>
  <c r="B128" i="13"/>
  <c r="K127" i="13"/>
  <c r="G127" i="13"/>
  <c r="E127" i="13"/>
  <c r="B127" i="13"/>
  <c r="G123" i="13"/>
  <c r="G124" i="13" s="1"/>
  <c r="G122" i="13"/>
  <c r="K119" i="13"/>
  <c r="G119" i="13"/>
  <c r="R119" i="13" s="1"/>
  <c r="E119" i="13"/>
  <c r="O119" i="13" s="1"/>
  <c r="B119" i="13"/>
  <c r="G114" i="13"/>
  <c r="B114" i="13"/>
  <c r="G113" i="13"/>
  <c r="B113" i="13"/>
  <c r="G110" i="13"/>
  <c r="K110" i="13" s="1"/>
  <c r="E110" i="13"/>
  <c r="B110" i="13"/>
  <c r="G105" i="13"/>
  <c r="B105" i="13"/>
  <c r="G104" i="13"/>
  <c r="B104" i="13"/>
  <c r="G103" i="13"/>
  <c r="B103" i="13"/>
  <c r="G102" i="13"/>
  <c r="B102" i="13"/>
  <c r="G101" i="13"/>
  <c r="B101" i="13"/>
  <c r="G100" i="13"/>
  <c r="B100" i="13"/>
  <c r="G99" i="13"/>
  <c r="B99" i="13"/>
  <c r="G98" i="13"/>
  <c r="B98" i="13"/>
  <c r="G97" i="13"/>
  <c r="B97" i="13"/>
  <c r="I94" i="13"/>
  <c r="G94" i="13"/>
  <c r="K94" i="13" s="1"/>
  <c r="E94" i="13"/>
  <c r="O94" i="13" s="1"/>
  <c r="B94" i="13"/>
  <c r="G88" i="13"/>
  <c r="K88" i="13" s="1"/>
  <c r="E88" i="13"/>
  <c r="I88" i="13" s="1"/>
  <c r="B88" i="13"/>
  <c r="G87" i="13"/>
  <c r="K87" i="13" s="1"/>
  <c r="E87" i="13"/>
  <c r="I87" i="13" s="1"/>
  <c r="B87" i="13"/>
  <c r="I86" i="13"/>
  <c r="G86" i="13"/>
  <c r="K86" i="13" s="1"/>
  <c r="E86" i="13"/>
  <c r="B86" i="13"/>
  <c r="K85" i="13"/>
  <c r="G85" i="13"/>
  <c r="E85" i="13"/>
  <c r="I85" i="13" s="1"/>
  <c r="B85" i="13"/>
  <c r="G84" i="13"/>
  <c r="K84" i="13" s="1"/>
  <c r="E84" i="13"/>
  <c r="I84" i="13" s="1"/>
  <c r="B84" i="13"/>
  <c r="G83" i="13"/>
  <c r="K83" i="13" s="1"/>
  <c r="E83" i="13"/>
  <c r="I83" i="13" s="1"/>
  <c r="B83" i="13"/>
  <c r="I82" i="13"/>
  <c r="G82" i="13"/>
  <c r="K82" i="13" s="1"/>
  <c r="E82" i="13"/>
  <c r="B82" i="13"/>
  <c r="G81" i="13"/>
  <c r="K81" i="13" s="1"/>
  <c r="E81" i="13"/>
  <c r="I81" i="13" s="1"/>
  <c r="B81" i="13"/>
  <c r="G80" i="13"/>
  <c r="E80" i="13"/>
  <c r="B80" i="13"/>
  <c r="Y65" i="13"/>
  <c r="U65" i="13"/>
  <c r="U63" i="13"/>
  <c r="AA62" i="13"/>
  <c r="Y62" i="13"/>
  <c r="I62" i="13"/>
  <c r="G62" i="13"/>
  <c r="B62" i="13"/>
  <c r="I61" i="13"/>
  <c r="G61" i="13"/>
  <c r="B61" i="13"/>
  <c r="I60" i="13"/>
  <c r="G60" i="13"/>
  <c r="B60" i="13"/>
  <c r="I59" i="13"/>
  <c r="G59" i="13"/>
  <c r="B59" i="13"/>
  <c r="I58" i="13"/>
  <c r="G58" i="13"/>
  <c r="B58" i="13"/>
  <c r="I57" i="13"/>
  <c r="G57" i="13"/>
  <c r="B57" i="13"/>
  <c r="I56" i="13"/>
  <c r="G56" i="13"/>
  <c r="B56" i="13"/>
  <c r="I55" i="13"/>
  <c r="G55" i="13"/>
  <c r="B55" i="13"/>
  <c r="I54" i="13"/>
  <c r="G54" i="13"/>
  <c r="B54" i="13"/>
  <c r="I53" i="13"/>
  <c r="G53" i="13"/>
  <c r="B53" i="13"/>
  <c r="I52" i="13"/>
  <c r="G52" i="13"/>
  <c r="B52" i="13"/>
  <c r="I51" i="13"/>
  <c r="G51" i="13"/>
  <c r="B51" i="13"/>
  <c r="I50" i="13"/>
  <c r="G50" i="13"/>
  <c r="B50" i="13"/>
  <c r="I49" i="13"/>
  <c r="G49" i="13"/>
  <c r="B49" i="13"/>
  <c r="I48" i="13"/>
  <c r="G48" i="13"/>
  <c r="B48" i="13"/>
  <c r="A74" i="13" s="1"/>
  <c r="I47" i="13"/>
  <c r="G47" i="13"/>
  <c r="B47" i="13"/>
  <c r="I46" i="13"/>
  <c r="G46" i="13"/>
  <c r="B46" i="13"/>
  <c r="AA45" i="13"/>
  <c r="I45" i="13"/>
  <c r="G45" i="13"/>
  <c r="B45" i="13"/>
  <c r="Z44" i="13"/>
  <c r="I44" i="13"/>
  <c r="G44" i="13"/>
  <c r="B44" i="13"/>
  <c r="Z43" i="13"/>
  <c r="I43" i="13"/>
  <c r="G43" i="13"/>
  <c r="B43" i="13"/>
  <c r="I41" i="13"/>
  <c r="C35" i="13"/>
  <c r="C33" i="13"/>
  <c r="C31" i="13"/>
  <c r="C30" i="13"/>
  <c r="C29" i="13"/>
  <c r="C28" i="13"/>
  <c r="C25" i="13"/>
  <c r="C24" i="13"/>
  <c r="C21" i="13"/>
  <c r="C20" i="13"/>
  <c r="C19" i="13"/>
  <c r="C18" i="13"/>
  <c r="C17" i="13"/>
  <c r="M15" i="13"/>
  <c r="A76" i="13" s="1"/>
  <c r="G141" i="12"/>
  <c r="K141" i="12" s="1"/>
  <c r="E141" i="12"/>
  <c r="I141" i="12" s="1"/>
  <c r="B141" i="12"/>
  <c r="I140" i="12"/>
  <c r="G140" i="12"/>
  <c r="K140" i="12" s="1"/>
  <c r="E140" i="12"/>
  <c r="B140" i="12"/>
  <c r="K139" i="12"/>
  <c r="G139" i="12"/>
  <c r="E139" i="12"/>
  <c r="I139" i="12" s="1"/>
  <c r="B139" i="12"/>
  <c r="G138" i="12"/>
  <c r="K138" i="12" s="1"/>
  <c r="E138" i="12"/>
  <c r="I138" i="12" s="1"/>
  <c r="B138" i="12"/>
  <c r="G137" i="12"/>
  <c r="E137" i="12"/>
  <c r="E142" i="12" s="1"/>
  <c r="O142" i="12" s="1"/>
  <c r="B137" i="12"/>
  <c r="G132" i="12"/>
  <c r="K132" i="12" s="1"/>
  <c r="E132" i="12"/>
  <c r="I132" i="12" s="1"/>
  <c r="B132" i="12"/>
  <c r="G131" i="12"/>
  <c r="K131" i="12" s="1"/>
  <c r="E131" i="12"/>
  <c r="I131" i="12" s="1"/>
  <c r="B131" i="12"/>
  <c r="I130" i="12"/>
  <c r="G130" i="12"/>
  <c r="K130" i="12" s="1"/>
  <c r="E130" i="12"/>
  <c r="B130" i="12"/>
  <c r="K129" i="12"/>
  <c r="G129" i="12"/>
  <c r="E129" i="12"/>
  <c r="I129" i="12" s="1"/>
  <c r="B129" i="12"/>
  <c r="G128" i="12"/>
  <c r="K128" i="12" s="1"/>
  <c r="E128" i="12"/>
  <c r="I128" i="12" s="1"/>
  <c r="B128" i="12"/>
  <c r="G127" i="12"/>
  <c r="K127" i="12" s="1"/>
  <c r="E127" i="12"/>
  <c r="E133" i="12" s="1"/>
  <c r="B127" i="12"/>
  <c r="G124" i="12"/>
  <c r="G123" i="12"/>
  <c r="G122" i="12"/>
  <c r="G119" i="12"/>
  <c r="R119" i="12" s="1"/>
  <c r="E119" i="12"/>
  <c r="O119" i="12" s="1"/>
  <c r="B119" i="12"/>
  <c r="G114" i="12"/>
  <c r="B114" i="12"/>
  <c r="G113" i="12"/>
  <c r="G115" i="12" s="1"/>
  <c r="B113" i="12"/>
  <c r="G110" i="12"/>
  <c r="R110" i="12" s="1"/>
  <c r="E110" i="12"/>
  <c r="O110" i="12" s="1"/>
  <c r="B110" i="12"/>
  <c r="G105" i="12"/>
  <c r="B105" i="12"/>
  <c r="G104" i="12"/>
  <c r="B104" i="12"/>
  <c r="G103" i="12"/>
  <c r="B103" i="12"/>
  <c r="G102" i="12"/>
  <c r="B102" i="12"/>
  <c r="G101" i="12"/>
  <c r="B101" i="12"/>
  <c r="G100" i="12"/>
  <c r="B100" i="12"/>
  <c r="G99" i="12"/>
  <c r="B99" i="12"/>
  <c r="G98" i="12"/>
  <c r="B98" i="12"/>
  <c r="G97" i="12"/>
  <c r="B97" i="12"/>
  <c r="K94" i="12"/>
  <c r="G94" i="12"/>
  <c r="R94" i="12" s="1"/>
  <c r="E94" i="12"/>
  <c r="O94" i="12" s="1"/>
  <c r="B94" i="12"/>
  <c r="G88" i="12"/>
  <c r="K88" i="12" s="1"/>
  <c r="E88" i="12"/>
  <c r="I88" i="12" s="1"/>
  <c r="B88" i="12"/>
  <c r="G87" i="12"/>
  <c r="K87" i="12" s="1"/>
  <c r="E87" i="12"/>
  <c r="I87" i="12" s="1"/>
  <c r="B87" i="12"/>
  <c r="G86" i="12"/>
  <c r="K86" i="12" s="1"/>
  <c r="E86" i="12"/>
  <c r="I86" i="12" s="1"/>
  <c r="B86" i="12"/>
  <c r="G85" i="12"/>
  <c r="K85" i="12" s="1"/>
  <c r="E85" i="12"/>
  <c r="I85" i="12" s="1"/>
  <c r="B85" i="12"/>
  <c r="G84" i="12"/>
  <c r="K84" i="12" s="1"/>
  <c r="E84" i="12"/>
  <c r="I84" i="12" s="1"/>
  <c r="B84" i="12"/>
  <c r="G83" i="12"/>
  <c r="K83" i="12" s="1"/>
  <c r="E83" i="12"/>
  <c r="I83" i="12" s="1"/>
  <c r="B83" i="12"/>
  <c r="G82" i="12"/>
  <c r="K82" i="12" s="1"/>
  <c r="E82" i="12"/>
  <c r="I82" i="12" s="1"/>
  <c r="B82" i="12"/>
  <c r="G81" i="12"/>
  <c r="K81" i="12" s="1"/>
  <c r="E81" i="12"/>
  <c r="I81" i="12" s="1"/>
  <c r="B81" i="12"/>
  <c r="G80" i="12"/>
  <c r="E80" i="12"/>
  <c r="B80" i="12"/>
  <c r="Y65" i="12"/>
  <c r="U65" i="12"/>
  <c r="U63" i="12"/>
  <c r="AA62" i="12"/>
  <c r="Y62" i="12"/>
  <c r="I62" i="12"/>
  <c r="G62" i="12"/>
  <c r="B62" i="12"/>
  <c r="I61" i="12"/>
  <c r="G61" i="12"/>
  <c r="B61" i="12"/>
  <c r="I60" i="12"/>
  <c r="G60" i="12"/>
  <c r="B60" i="12"/>
  <c r="I59" i="12"/>
  <c r="G59" i="12"/>
  <c r="B59" i="12"/>
  <c r="I58" i="12"/>
  <c r="G58" i="12"/>
  <c r="B58" i="12"/>
  <c r="I57" i="12"/>
  <c r="G57" i="12"/>
  <c r="B57" i="12"/>
  <c r="I56" i="12"/>
  <c r="G56" i="12"/>
  <c r="B56" i="12"/>
  <c r="I55" i="12"/>
  <c r="G55" i="12"/>
  <c r="B55" i="12"/>
  <c r="I54" i="12"/>
  <c r="G54" i="12"/>
  <c r="B54" i="12"/>
  <c r="I53" i="12"/>
  <c r="G53" i="12"/>
  <c r="B53" i="12"/>
  <c r="I52" i="12"/>
  <c r="G52" i="12"/>
  <c r="B52" i="12"/>
  <c r="I51" i="12"/>
  <c r="G51" i="12"/>
  <c r="B51" i="12"/>
  <c r="I50" i="12"/>
  <c r="G50" i="12"/>
  <c r="B50" i="12"/>
  <c r="I49" i="12"/>
  <c r="G49" i="12"/>
  <c r="B49" i="12"/>
  <c r="I48" i="12"/>
  <c r="G48" i="12"/>
  <c r="B48" i="12"/>
  <c r="I47" i="12"/>
  <c r="G47" i="12"/>
  <c r="B47" i="12"/>
  <c r="A74" i="12" s="1"/>
  <c r="I46" i="12"/>
  <c r="G46" i="12"/>
  <c r="B46" i="12"/>
  <c r="AA45" i="12"/>
  <c r="I45" i="12"/>
  <c r="G45" i="12"/>
  <c r="B45" i="12"/>
  <c r="Z44" i="12"/>
  <c r="I44" i="12"/>
  <c r="G44" i="12"/>
  <c r="B44" i="12"/>
  <c r="Z43" i="12"/>
  <c r="I43" i="12"/>
  <c r="G43" i="12"/>
  <c r="B43" i="12"/>
  <c r="I41" i="12"/>
  <c r="C35" i="12"/>
  <c r="C33" i="12"/>
  <c r="C31" i="12"/>
  <c r="C30" i="12"/>
  <c r="C29" i="12"/>
  <c r="C28" i="12"/>
  <c r="C25" i="12"/>
  <c r="C24" i="12"/>
  <c r="C21" i="12"/>
  <c r="C20" i="12"/>
  <c r="C19" i="12"/>
  <c r="C18" i="12"/>
  <c r="C17" i="12"/>
  <c r="M15" i="12"/>
  <c r="A76" i="12" s="1"/>
  <c r="K141" i="11"/>
  <c r="G141" i="11"/>
  <c r="E141" i="11"/>
  <c r="I141" i="11" s="1"/>
  <c r="B141" i="11"/>
  <c r="G140" i="11"/>
  <c r="K140" i="11" s="1"/>
  <c r="E140" i="11"/>
  <c r="I140" i="11" s="1"/>
  <c r="B140" i="11"/>
  <c r="G139" i="11"/>
  <c r="K139" i="11" s="1"/>
  <c r="E139" i="11"/>
  <c r="I139" i="11" s="1"/>
  <c r="B139" i="11"/>
  <c r="I138" i="11"/>
  <c r="G138" i="11"/>
  <c r="K138" i="11" s="1"/>
  <c r="E138" i="11"/>
  <c r="B138" i="11"/>
  <c r="K137" i="11"/>
  <c r="G137" i="11"/>
  <c r="E137" i="11"/>
  <c r="E142" i="11" s="1"/>
  <c r="O142" i="11" s="1"/>
  <c r="B137" i="11"/>
  <c r="K132" i="11"/>
  <c r="I132" i="11"/>
  <c r="G132" i="11"/>
  <c r="E132" i="11"/>
  <c r="B132" i="11"/>
  <c r="G131" i="11"/>
  <c r="K131" i="11" s="1"/>
  <c r="E131" i="11"/>
  <c r="I131" i="11" s="1"/>
  <c r="B131" i="11"/>
  <c r="G130" i="11"/>
  <c r="K130" i="11" s="1"/>
  <c r="E130" i="11"/>
  <c r="I130" i="11" s="1"/>
  <c r="B130" i="11"/>
  <c r="I129" i="11"/>
  <c r="G129" i="11"/>
  <c r="K129" i="11" s="1"/>
  <c r="E129" i="11"/>
  <c r="B129" i="11"/>
  <c r="K128" i="11"/>
  <c r="I128" i="11"/>
  <c r="G128" i="11"/>
  <c r="E128" i="11"/>
  <c r="B128" i="11"/>
  <c r="G127" i="11"/>
  <c r="G133" i="11" s="1"/>
  <c r="E127" i="11"/>
  <c r="B127" i="11"/>
  <c r="G123" i="11"/>
  <c r="G122" i="11"/>
  <c r="G119" i="11"/>
  <c r="R119" i="11" s="1"/>
  <c r="E119" i="11"/>
  <c r="O119" i="11" s="1"/>
  <c r="B119" i="11"/>
  <c r="G114" i="11"/>
  <c r="B114" i="11"/>
  <c r="G113" i="11"/>
  <c r="B113" i="11"/>
  <c r="G110" i="11"/>
  <c r="K110" i="11" s="1"/>
  <c r="E110" i="11"/>
  <c r="O110" i="11" s="1"/>
  <c r="B110" i="11"/>
  <c r="G105" i="11"/>
  <c r="B105" i="11"/>
  <c r="G104" i="11"/>
  <c r="B104" i="11"/>
  <c r="G103" i="11"/>
  <c r="B103" i="11"/>
  <c r="G102" i="11"/>
  <c r="B102" i="11"/>
  <c r="G101" i="11"/>
  <c r="B101" i="11"/>
  <c r="G100" i="11"/>
  <c r="B100" i="11"/>
  <c r="G99" i="11"/>
  <c r="B99" i="11"/>
  <c r="G98" i="11"/>
  <c r="B98" i="11"/>
  <c r="G97" i="11"/>
  <c r="B97" i="11"/>
  <c r="I94" i="11"/>
  <c r="G94" i="11"/>
  <c r="K94" i="11" s="1"/>
  <c r="E94" i="11"/>
  <c r="O94" i="11" s="1"/>
  <c r="B94" i="11"/>
  <c r="G88" i="11"/>
  <c r="K88" i="11" s="1"/>
  <c r="E88" i="11"/>
  <c r="I88" i="11" s="1"/>
  <c r="B88" i="11"/>
  <c r="I87" i="11"/>
  <c r="G87" i="11"/>
  <c r="K87" i="11" s="1"/>
  <c r="E87" i="11"/>
  <c r="B87" i="11"/>
  <c r="K86" i="11"/>
  <c r="I86" i="11"/>
  <c r="G86" i="11"/>
  <c r="E86" i="11"/>
  <c r="B86" i="11"/>
  <c r="G85" i="11"/>
  <c r="K85" i="11" s="1"/>
  <c r="E85" i="11"/>
  <c r="I85" i="11" s="1"/>
  <c r="B85" i="11"/>
  <c r="G84" i="11"/>
  <c r="K84" i="11" s="1"/>
  <c r="E84" i="11"/>
  <c r="I84" i="11" s="1"/>
  <c r="B84" i="11"/>
  <c r="I83" i="11"/>
  <c r="G83" i="11"/>
  <c r="K83" i="11" s="1"/>
  <c r="E83" i="11"/>
  <c r="B83" i="11"/>
  <c r="K82" i="11"/>
  <c r="I82" i="11"/>
  <c r="G82" i="11"/>
  <c r="E82" i="11"/>
  <c r="B82" i="11"/>
  <c r="G81" i="11"/>
  <c r="K81" i="11" s="1"/>
  <c r="E81" i="11"/>
  <c r="I81" i="11" s="1"/>
  <c r="B81" i="11"/>
  <c r="G80" i="11"/>
  <c r="E80" i="11"/>
  <c r="B80" i="11"/>
  <c r="Y65" i="11"/>
  <c r="U65" i="11"/>
  <c r="U63" i="11"/>
  <c r="AA62" i="11"/>
  <c r="Y62" i="11"/>
  <c r="I62" i="11"/>
  <c r="G62" i="11"/>
  <c r="B62" i="11"/>
  <c r="I61" i="11"/>
  <c r="G61" i="11"/>
  <c r="B61" i="11"/>
  <c r="I60" i="11"/>
  <c r="G60" i="11"/>
  <c r="B60" i="11"/>
  <c r="I59" i="11"/>
  <c r="G59" i="11"/>
  <c r="B59" i="11"/>
  <c r="I58" i="11"/>
  <c r="G58" i="11"/>
  <c r="B58" i="11"/>
  <c r="I57" i="11"/>
  <c r="G57" i="11"/>
  <c r="B57" i="11"/>
  <c r="I56" i="11"/>
  <c r="G56" i="11"/>
  <c r="B56" i="11"/>
  <c r="I55" i="11"/>
  <c r="G55" i="11"/>
  <c r="B55" i="11"/>
  <c r="I54" i="11"/>
  <c r="G54" i="11"/>
  <c r="B54" i="11"/>
  <c r="I53" i="11"/>
  <c r="G53" i="11"/>
  <c r="B53" i="11"/>
  <c r="I52" i="11"/>
  <c r="G52" i="11"/>
  <c r="B52" i="11"/>
  <c r="I51" i="11"/>
  <c r="G51" i="11"/>
  <c r="B51" i="11"/>
  <c r="I50" i="11"/>
  <c r="G50" i="11"/>
  <c r="B50" i="11"/>
  <c r="I49" i="11"/>
  <c r="G49" i="11"/>
  <c r="B49" i="11"/>
  <c r="I48" i="11"/>
  <c r="G48" i="11"/>
  <c r="B48" i="11"/>
  <c r="I47" i="11"/>
  <c r="G47" i="11"/>
  <c r="B47" i="11"/>
  <c r="I46" i="11"/>
  <c r="G46" i="11"/>
  <c r="B46" i="11"/>
  <c r="A1" i="11" s="1"/>
  <c r="AA45" i="11"/>
  <c r="I45" i="11"/>
  <c r="G45" i="11"/>
  <c r="B45" i="11"/>
  <c r="Z44" i="11"/>
  <c r="I44" i="11"/>
  <c r="G44" i="11"/>
  <c r="B44" i="11"/>
  <c r="Z43" i="11"/>
  <c r="I43" i="11"/>
  <c r="G43" i="11"/>
  <c r="B43" i="11"/>
  <c r="I41" i="11"/>
  <c r="C35" i="11"/>
  <c r="C33" i="11"/>
  <c r="C31" i="11"/>
  <c r="C30" i="11"/>
  <c r="C29" i="11"/>
  <c r="C28" i="11"/>
  <c r="C25" i="11"/>
  <c r="C24" i="11"/>
  <c r="C21" i="11"/>
  <c r="C20" i="11"/>
  <c r="C19" i="11"/>
  <c r="C18" i="11"/>
  <c r="C17" i="11"/>
  <c r="M15" i="11"/>
  <c r="A76" i="11" s="1"/>
  <c r="G106" i="24" l="1"/>
  <c r="R106" i="24" s="1"/>
  <c r="G106" i="11"/>
  <c r="I110" i="11"/>
  <c r="G115" i="11"/>
  <c r="R115" i="11" s="1"/>
  <c r="K119" i="11"/>
  <c r="E133" i="11"/>
  <c r="E89" i="12"/>
  <c r="O89" i="12" s="1"/>
  <c r="G106" i="12"/>
  <c r="K106" i="12" s="1"/>
  <c r="I110" i="12"/>
  <c r="R119" i="14"/>
  <c r="K119" i="14"/>
  <c r="E142" i="16"/>
  <c r="O142" i="16" s="1"/>
  <c r="I137" i="16"/>
  <c r="I142" i="16" s="1"/>
  <c r="G142" i="19"/>
  <c r="R142" i="19" s="1"/>
  <c r="K137" i="19"/>
  <c r="K142" i="19" s="1"/>
  <c r="G142" i="20"/>
  <c r="R142" i="20" s="1"/>
  <c r="E133" i="26"/>
  <c r="I127" i="26"/>
  <c r="O94" i="27"/>
  <c r="I94" i="27"/>
  <c r="R110" i="16"/>
  <c r="K110" i="16"/>
  <c r="G89" i="12"/>
  <c r="R89" i="12" s="1"/>
  <c r="I94" i="12"/>
  <c r="K110" i="12"/>
  <c r="R124" i="12"/>
  <c r="K124" i="12"/>
  <c r="O110" i="20"/>
  <c r="I110" i="20"/>
  <c r="G89" i="11"/>
  <c r="R89" i="11" s="1"/>
  <c r="G124" i="11"/>
  <c r="K127" i="11"/>
  <c r="G142" i="11"/>
  <c r="R142" i="11" s="1"/>
  <c r="G142" i="12"/>
  <c r="R142" i="12" s="1"/>
  <c r="G89" i="13"/>
  <c r="R89" i="13" s="1"/>
  <c r="O110" i="13"/>
  <c r="I110" i="13"/>
  <c r="G142" i="13"/>
  <c r="R142" i="13" s="1"/>
  <c r="K137" i="13"/>
  <c r="K142" i="13" s="1"/>
  <c r="G89" i="19"/>
  <c r="R89" i="19" s="1"/>
  <c r="O110" i="19"/>
  <c r="I110" i="19"/>
  <c r="G124" i="22"/>
  <c r="R119" i="25"/>
  <c r="K119" i="25"/>
  <c r="G106" i="14"/>
  <c r="I110" i="14"/>
  <c r="G115" i="14"/>
  <c r="K115" i="14" s="1"/>
  <c r="E133" i="14"/>
  <c r="G89" i="15"/>
  <c r="R89" i="15" s="1"/>
  <c r="K94" i="15"/>
  <c r="R119" i="15"/>
  <c r="E142" i="15"/>
  <c r="O142" i="15" s="1"/>
  <c r="G106" i="16"/>
  <c r="I119" i="16"/>
  <c r="K119" i="17"/>
  <c r="E133" i="17"/>
  <c r="G106" i="18"/>
  <c r="I110" i="18"/>
  <c r="G133" i="20"/>
  <c r="K133" i="20" s="1"/>
  <c r="E89" i="21"/>
  <c r="O89" i="21" s="1"/>
  <c r="I137" i="21"/>
  <c r="I142" i="21" s="1"/>
  <c r="K94" i="22"/>
  <c r="K110" i="22"/>
  <c r="E89" i="23"/>
  <c r="O89" i="23" s="1"/>
  <c r="I137" i="23"/>
  <c r="I142" i="23" s="1"/>
  <c r="E89" i="26"/>
  <c r="O89" i="26" s="1"/>
  <c r="G133" i="27"/>
  <c r="R133" i="27" s="1"/>
  <c r="E142" i="27"/>
  <c r="O142" i="27" s="1"/>
  <c r="G106" i="13"/>
  <c r="G115" i="13"/>
  <c r="E133" i="13"/>
  <c r="I133" i="13" s="1"/>
  <c r="G133" i="14"/>
  <c r="E133" i="15"/>
  <c r="E89" i="16"/>
  <c r="O89" i="16" s="1"/>
  <c r="G124" i="16"/>
  <c r="K124" i="16" s="1"/>
  <c r="E133" i="18"/>
  <c r="G106" i="19"/>
  <c r="K106" i="19" s="1"/>
  <c r="G115" i="19"/>
  <c r="K119" i="19"/>
  <c r="E133" i="19"/>
  <c r="E89" i="20"/>
  <c r="O89" i="20" s="1"/>
  <c r="G106" i="20"/>
  <c r="G89" i="21"/>
  <c r="R89" i="21" s="1"/>
  <c r="K94" i="21"/>
  <c r="G115" i="21"/>
  <c r="K115" i="21" s="1"/>
  <c r="E89" i="22"/>
  <c r="O89" i="22" s="1"/>
  <c r="R119" i="22"/>
  <c r="G89" i="23"/>
  <c r="R89" i="23" s="1"/>
  <c r="K94" i="23"/>
  <c r="G115" i="23"/>
  <c r="E89" i="24"/>
  <c r="O89" i="24" s="1"/>
  <c r="G115" i="24"/>
  <c r="G89" i="26"/>
  <c r="R89" i="26" s="1"/>
  <c r="G133" i="13"/>
  <c r="E142" i="13"/>
  <c r="O142" i="13" s="1"/>
  <c r="G142" i="14"/>
  <c r="R142" i="14" s="1"/>
  <c r="K110" i="15"/>
  <c r="G142" i="17"/>
  <c r="R142" i="17" s="1"/>
  <c r="G89" i="18"/>
  <c r="R89" i="18" s="1"/>
  <c r="E142" i="18"/>
  <c r="O142" i="18" s="1"/>
  <c r="G133" i="19"/>
  <c r="R133" i="19" s="1"/>
  <c r="E142" i="19"/>
  <c r="O142" i="19" s="1"/>
  <c r="I94" i="20"/>
  <c r="G89" i="24"/>
  <c r="R89" i="24" s="1"/>
  <c r="I127" i="24"/>
  <c r="G142" i="24"/>
  <c r="R142" i="24" s="1"/>
  <c r="G89" i="25"/>
  <c r="R89" i="25" s="1"/>
  <c r="I94" i="25"/>
  <c r="G124" i="25"/>
  <c r="R124" i="25" s="1"/>
  <c r="K127" i="25"/>
  <c r="G142" i="25"/>
  <c r="R142" i="25" s="1"/>
  <c r="G115" i="26"/>
  <c r="I119" i="26"/>
  <c r="I137" i="26"/>
  <c r="I142" i="26" s="1"/>
  <c r="K137" i="27"/>
  <c r="K142" i="27" s="1"/>
  <c r="M40" i="16"/>
  <c r="K40" i="26"/>
  <c r="M40" i="24"/>
  <c r="K40" i="23"/>
  <c r="K40" i="24"/>
  <c r="M40" i="13"/>
  <c r="M40" i="14"/>
  <c r="K40" i="17"/>
  <c r="K40" i="22"/>
  <c r="K40" i="16"/>
  <c r="M40" i="17"/>
  <c r="K40" i="21"/>
  <c r="M40" i="22"/>
  <c r="M40" i="26"/>
  <c r="M40" i="11"/>
  <c r="M40" i="19"/>
  <c r="M40" i="21"/>
  <c r="K142" i="11"/>
  <c r="K142" i="22"/>
  <c r="K142" i="16"/>
  <c r="K142" i="23"/>
  <c r="A74" i="11"/>
  <c r="A1" i="14"/>
  <c r="A1" i="16"/>
  <c r="A1" i="18"/>
  <c r="A1" i="19"/>
  <c r="A1" i="20"/>
  <c r="A1" i="21"/>
  <c r="A1" i="22"/>
  <c r="A1" i="23"/>
  <c r="A1" i="24"/>
  <c r="A1" i="25"/>
  <c r="A1" i="26"/>
  <c r="A1" i="27"/>
  <c r="A1" i="13"/>
  <c r="A1" i="15"/>
  <c r="A1" i="17"/>
  <c r="K142" i="26"/>
  <c r="K142" i="25"/>
  <c r="K142" i="15"/>
  <c r="K142" i="21"/>
  <c r="K142" i="24"/>
  <c r="I142" i="24"/>
  <c r="A1" i="12"/>
  <c r="R106" i="27"/>
  <c r="K106" i="27"/>
  <c r="K115" i="27"/>
  <c r="R115" i="27"/>
  <c r="O133" i="27"/>
  <c r="I133" i="27"/>
  <c r="R115" i="26"/>
  <c r="K115" i="26"/>
  <c r="K133" i="27"/>
  <c r="I133" i="26"/>
  <c r="O133" i="26"/>
  <c r="K124" i="27"/>
  <c r="R124" i="27"/>
  <c r="R124" i="26"/>
  <c r="K124" i="26"/>
  <c r="K94" i="26"/>
  <c r="K110" i="26"/>
  <c r="K40" i="27"/>
  <c r="I119" i="27"/>
  <c r="I127" i="27"/>
  <c r="I137" i="27"/>
  <c r="I142" i="27" s="1"/>
  <c r="O94" i="26"/>
  <c r="O110" i="26"/>
  <c r="G133" i="26"/>
  <c r="M40" i="27"/>
  <c r="E89" i="27"/>
  <c r="O89" i="27" s="1"/>
  <c r="R94" i="27"/>
  <c r="R110" i="27"/>
  <c r="K106" i="26"/>
  <c r="R106" i="19"/>
  <c r="K115" i="19"/>
  <c r="R115" i="19"/>
  <c r="O133" i="19"/>
  <c r="I133" i="19"/>
  <c r="R115" i="21"/>
  <c r="K133" i="19"/>
  <c r="R133" i="20"/>
  <c r="K124" i="19"/>
  <c r="R124" i="19"/>
  <c r="R106" i="20"/>
  <c r="K106" i="20"/>
  <c r="K106" i="21"/>
  <c r="R106" i="21"/>
  <c r="I142" i="20"/>
  <c r="R124" i="21"/>
  <c r="K124" i="21"/>
  <c r="K40" i="19"/>
  <c r="I119" i="19"/>
  <c r="I127" i="19"/>
  <c r="I137" i="19"/>
  <c r="I142" i="19" s="1"/>
  <c r="M40" i="20"/>
  <c r="K119" i="20"/>
  <c r="K127" i="20"/>
  <c r="K137" i="20"/>
  <c r="K142" i="20" s="1"/>
  <c r="I94" i="21"/>
  <c r="I110" i="21"/>
  <c r="K115" i="22"/>
  <c r="O119" i="22"/>
  <c r="G133" i="22"/>
  <c r="K127" i="22"/>
  <c r="G142" i="22"/>
  <c r="R142" i="22" s="1"/>
  <c r="K106" i="23"/>
  <c r="R106" i="23"/>
  <c r="R106" i="25"/>
  <c r="K106" i="25"/>
  <c r="K115" i="25"/>
  <c r="R115" i="25"/>
  <c r="O133" i="25"/>
  <c r="I133" i="25"/>
  <c r="E89" i="19"/>
  <c r="O89" i="19" s="1"/>
  <c r="R94" i="19"/>
  <c r="R110" i="19"/>
  <c r="A76" i="20"/>
  <c r="G89" i="20"/>
  <c r="R89" i="20" s="1"/>
  <c r="O119" i="20"/>
  <c r="E142" i="20"/>
  <c r="O142" i="20" s="1"/>
  <c r="R119" i="21"/>
  <c r="E133" i="21"/>
  <c r="G142" i="21"/>
  <c r="R142" i="21" s="1"/>
  <c r="E133" i="22"/>
  <c r="I142" i="22"/>
  <c r="R124" i="23"/>
  <c r="K124" i="23"/>
  <c r="K133" i="25"/>
  <c r="R133" i="25"/>
  <c r="K115" i="20"/>
  <c r="K124" i="20"/>
  <c r="E133" i="20"/>
  <c r="G133" i="21"/>
  <c r="R115" i="23"/>
  <c r="K115" i="23"/>
  <c r="I133" i="24"/>
  <c r="O133" i="24"/>
  <c r="K124" i="25"/>
  <c r="E142" i="22"/>
  <c r="O142" i="22" s="1"/>
  <c r="R115" i="24"/>
  <c r="K115" i="24"/>
  <c r="R124" i="24"/>
  <c r="K124" i="24"/>
  <c r="A76" i="23"/>
  <c r="I94" i="23"/>
  <c r="I110" i="23"/>
  <c r="K94" i="24"/>
  <c r="K110" i="24"/>
  <c r="K40" i="25"/>
  <c r="I119" i="25"/>
  <c r="I127" i="25"/>
  <c r="I137" i="25"/>
  <c r="I142" i="25" s="1"/>
  <c r="R119" i="23"/>
  <c r="E133" i="23"/>
  <c r="G142" i="23"/>
  <c r="R142" i="23" s="1"/>
  <c r="O94" i="24"/>
  <c r="O110" i="24"/>
  <c r="G133" i="24"/>
  <c r="M40" i="25"/>
  <c r="E89" i="25"/>
  <c r="O89" i="25" s="1"/>
  <c r="E145" i="25" s="1"/>
  <c r="R94" i="25"/>
  <c r="R110" i="25"/>
  <c r="G133" i="23"/>
  <c r="K106" i="24"/>
  <c r="I133" i="15"/>
  <c r="O133" i="15"/>
  <c r="K106" i="15"/>
  <c r="R106" i="15"/>
  <c r="K40" i="15"/>
  <c r="I110" i="15"/>
  <c r="K115" i="15"/>
  <c r="R124" i="15"/>
  <c r="I127" i="15"/>
  <c r="G142" i="15"/>
  <c r="R142" i="15" s="1"/>
  <c r="R115" i="16"/>
  <c r="K115" i="16"/>
  <c r="I133" i="17"/>
  <c r="O133" i="17"/>
  <c r="K142" i="17"/>
  <c r="M40" i="15"/>
  <c r="E89" i="15"/>
  <c r="O89" i="15" s="1"/>
  <c r="E145" i="15" s="1"/>
  <c r="I142" i="15"/>
  <c r="R124" i="17"/>
  <c r="K124" i="17"/>
  <c r="K106" i="16"/>
  <c r="R106" i="16"/>
  <c r="R106" i="17"/>
  <c r="K106" i="17"/>
  <c r="R106" i="18"/>
  <c r="K106" i="18"/>
  <c r="G133" i="15"/>
  <c r="K127" i="15"/>
  <c r="R124" i="16"/>
  <c r="R115" i="17"/>
  <c r="K115" i="17"/>
  <c r="I142" i="17"/>
  <c r="O133" i="18"/>
  <c r="I133" i="18"/>
  <c r="I94" i="16"/>
  <c r="I110" i="16"/>
  <c r="K94" i="17"/>
  <c r="K110" i="17"/>
  <c r="K40" i="18"/>
  <c r="R115" i="18"/>
  <c r="I119" i="18"/>
  <c r="R124" i="18"/>
  <c r="I127" i="18"/>
  <c r="G133" i="18"/>
  <c r="I137" i="18"/>
  <c r="I142" i="18" s="1"/>
  <c r="R119" i="16"/>
  <c r="E133" i="16"/>
  <c r="G142" i="16"/>
  <c r="R142" i="16" s="1"/>
  <c r="O94" i="17"/>
  <c r="E145" i="17" s="1"/>
  <c r="O110" i="17"/>
  <c r="G133" i="17"/>
  <c r="M40" i="18"/>
  <c r="E89" i="18"/>
  <c r="O89" i="18" s="1"/>
  <c r="E145" i="18" s="1"/>
  <c r="R94" i="18"/>
  <c r="R110" i="18"/>
  <c r="K119" i="18"/>
  <c r="K137" i="18"/>
  <c r="K142" i="18" s="1"/>
  <c r="G133" i="16"/>
  <c r="K142" i="14"/>
  <c r="R106" i="14"/>
  <c r="K106" i="14"/>
  <c r="R115" i="14"/>
  <c r="O133" i="14"/>
  <c r="I133" i="14"/>
  <c r="K133" i="14"/>
  <c r="R133" i="14"/>
  <c r="K124" i="14"/>
  <c r="R124" i="14"/>
  <c r="K40" i="14"/>
  <c r="I119" i="14"/>
  <c r="I127" i="14"/>
  <c r="I137" i="14"/>
  <c r="I142" i="14" s="1"/>
  <c r="E89" i="14"/>
  <c r="O89" i="14" s="1"/>
  <c r="E145" i="14" s="1"/>
  <c r="R94" i="14"/>
  <c r="G145" i="14" s="1"/>
  <c r="R110" i="14"/>
  <c r="R106" i="13"/>
  <c r="K106" i="13"/>
  <c r="K115" i="13"/>
  <c r="R115" i="13"/>
  <c r="O133" i="13"/>
  <c r="K133" i="13"/>
  <c r="R133" i="13"/>
  <c r="K124" i="13"/>
  <c r="R124" i="13"/>
  <c r="K40" i="13"/>
  <c r="I119" i="13"/>
  <c r="I127" i="13"/>
  <c r="I137" i="13"/>
  <c r="I142" i="13" s="1"/>
  <c r="E89" i="13"/>
  <c r="O89" i="13" s="1"/>
  <c r="R94" i="13"/>
  <c r="G145" i="13" s="1"/>
  <c r="R110" i="13"/>
  <c r="O133" i="12"/>
  <c r="E145" i="12" s="1"/>
  <c r="I133" i="12"/>
  <c r="K115" i="12"/>
  <c r="R115" i="12"/>
  <c r="R106" i="12"/>
  <c r="K40" i="12"/>
  <c r="I119" i="12"/>
  <c r="I127" i="12"/>
  <c r="G133" i="12"/>
  <c r="I137" i="12"/>
  <c r="I142" i="12" s="1"/>
  <c r="M40" i="12"/>
  <c r="K119" i="12"/>
  <c r="K137" i="12"/>
  <c r="K142" i="12" s="1"/>
  <c r="K124" i="11"/>
  <c r="R124" i="11"/>
  <c r="R106" i="11"/>
  <c r="K106" i="11"/>
  <c r="K115" i="11"/>
  <c r="O133" i="11"/>
  <c r="I133" i="11"/>
  <c r="K133" i="11"/>
  <c r="R133" i="11"/>
  <c r="K40" i="11"/>
  <c r="I119" i="11"/>
  <c r="I127" i="11"/>
  <c r="I137" i="11"/>
  <c r="I142" i="11" s="1"/>
  <c r="E89" i="11"/>
  <c r="O89" i="11" s="1"/>
  <c r="E145" i="11" s="1"/>
  <c r="R94" i="11"/>
  <c r="R110" i="11"/>
  <c r="C33" i="10"/>
  <c r="E145" i="24" l="1"/>
  <c r="G145" i="25"/>
  <c r="G145" i="19"/>
  <c r="G145" i="20"/>
  <c r="E145" i="19"/>
  <c r="G145" i="27"/>
  <c r="E145" i="26"/>
  <c r="R124" i="22"/>
  <c r="K124" i="22"/>
  <c r="G145" i="11"/>
  <c r="E145" i="13"/>
  <c r="E145" i="27"/>
  <c r="K133" i="26"/>
  <c r="R133" i="26"/>
  <c r="G145" i="26" s="1"/>
  <c r="I133" i="21"/>
  <c r="O133" i="21"/>
  <c r="E145" i="21" s="1"/>
  <c r="I133" i="22"/>
  <c r="O133" i="22"/>
  <c r="E145" i="22" s="1"/>
  <c r="R133" i="23"/>
  <c r="G145" i="23" s="1"/>
  <c r="K133" i="23"/>
  <c r="O133" i="20"/>
  <c r="E145" i="20" s="1"/>
  <c r="I133" i="20"/>
  <c r="K133" i="24"/>
  <c r="R133" i="24"/>
  <c r="G145" i="24" s="1"/>
  <c r="I133" i="23"/>
  <c r="O133" i="23"/>
  <c r="E145" i="23" s="1"/>
  <c r="R133" i="21"/>
  <c r="G145" i="21" s="1"/>
  <c r="K133" i="21"/>
  <c r="R133" i="22"/>
  <c r="G145" i="22" s="1"/>
  <c r="K133" i="22"/>
  <c r="G145" i="18"/>
  <c r="R133" i="16"/>
  <c r="G145" i="16" s="1"/>
  <c r="K133" i="16"/>
  <c r="K133" i="18"/>
  <c r="R133" i="18"/>
  <c r="K133" i="17"/>
  <c r="R133" i="17"/>
  <c r="G145" i="17" s="1"/>
  <c r="I133" i="16"/>
  <c r="O133" i="16"/>
  <c r="E145" i="16" s="1"/>
  <c r="R133" i="15"/>
  <c r="G145" i="15" s="1"/>
  <c r="K133" i="15"/>
  <c r="K133" i="12"/>
  <c r="R133" i="12"/>
  <c r="G145" i="12" s="1"/>
  <c r="G141" i="10"/>
  <c r="K141" i="10" s="1"/>
  <c r="E141" i="10"/>
  <c r="I141" i="10" s="1"/>
  <c r="B141" i="10"/>
  <c r="G140" i="10"/>
  <c r="K140" i="10" s="1"/>
  <c r="E140" i="10"/>
  <c r="I140" i="10" s="1"/>
  <c r="B140" i="10"/>
  <c r="I139" i="10"/>
  <c r="G139" i="10"/>
  <c r="E139" i="10"/>
  <c r="B139" i="10"/>
  <c r="K138" i="10"/>
  <c r="I138" i="10"/>
  <c r="G138" i="10"/>
  <c r="E138" i="10"/>
  <c r="B138" i="10"/>
  <c r="K137" i="10"/>
  <c r="G137" i="10"/>
  <c r="E137" i="10"/>
  <c r="E142" i="10" s="1"/>
  <c r="O142" i="10" s="1"/>
  <c r="B137" i="10"/>
  <c r="K132" i="10"/>
  <c r="G132" i="10"/>
  <c r="E132" i="10"/>
  <c r="I132" i="10" s="1"/>
  <c r="B132" i="10"/>
  <c r="G131" i="10"/>
  <c r="K131" i="10" s="1"/>
  <c r="E131" i="10"/>
  <c r="I131" i="10" s="1"/>
  <c r="B131" i="10"/>
  <c r="G130" i="10"/>
  <c r="K130" i="10" s="1"/>
  <c r="E130" i="10"/>
  <c r="I130" i="10" s="1"/>
  <c r="B130" i="10"/>
  <c r="I129" i="10"/>
  <c r="G129" i="10"/>
  <c r="K129" i="10" s="1"/>
  <c r="E129" i="10"/>
  <c r="B129" i="10"/>
  <c r="K128" i="10"/>
  <c r="G128" i="10"/>
  <c r="E128" i="10"/>
  <c r="I128" i="10" s="1"/>
  <c r="B128" i="10"/>
  <c r="G127" i="10"/>
  <c r="G133" i="10" s="1"/>
  <c r="E127" i="10"/>
  <c r="B127" i="10"/>
  <c r="G123" i="10"/>
  <c r="G122" i="10"/>
  <c r="G119" i="10"/>
  <c r="R119" i="10" s="1"/>
  <c r="E119" i="10"/>
  <c r="O119" i="10" s="1"/>
  <c r="B119" i="10"/>
  <c r="G114" i="10"/>
  <c r="G115" i="10" s="1"/>
  <c r="B114" i="10"/>
  <c r="G113" i="10"/>
  <c r="B113" i="10"/>
  <c r="I110" i="10"/>
  <c r="G110" i="10"/>
  <c r="K110" i="10" s="1"/>
  <c r="E110" i="10"/>
  <c r="O110" i="10" s="1"/>
  <c r="B110" i="10"/>
  <c r="G105" i="10"/>
  <c r="B105" i="10"/>
  <c r="G104" i="10"/>
  <c r="B104" i="10"/>
  <c r="G103" i="10"/>
  <c r="B103" i="10"/>
  <c r="G102" i="10"/>
  <c r="B102" i="10"/>
  <c r="G101" i="10"/>
  <c r="B101" i="10"/>
  <c r="G100" i="10"/>
  <c r="B100" i="10"/>
  <c r="G99" i="10"/>
  <c r="B99" i="10"/>
  <c r="G98" i="10"/>
  <c r="B98" i="10"/>
  <c r="G97" i="10"/>
  <c r="G106" i="10" s="1"/>
  <c r="B97" i="10"/>
  <c r="G94" i="10"/>
  <c r="K94" i="10" s="1"/>
  <c r="E94" i="10"/>
  <c r="O94" i="10" s="1"/>
  <c r="B94" i="10"/>
  <c r="G88" i="10"/>
  <c r="K88" i="10" s="1"/>
  <c r="E88" i="10"/>
  <c r="I88" i="10" s="1"/>
  <c r="B88" i="10"/>
  <c r="I87" i="10"/>
  <c r="G87" i="10"/>
  <c r="K87" i="10" s="1"/>
  <c r="E87" i="10"/>
  <c r="B87" i="10"/>
  <c r="K86" i="10"/>
  <c r="G86" i="10"/>
  <c r="E86" i="10"/>
  <c r="I86" i="10" s="1"/>
  <c r="B86" i="10"/>
  <c r="G85" i="10"/>
  <c r="K85" i="10" s="1"/>
  <c r="E85" i="10"/>
  <c r="I85" i="10" s="1"/>
  <c r="B85" i="10"/>
  <c r="G84" i="10"/>
  <c r="K84" i="10" s="1"/>
  <c r="E84" i="10"/>
  <c r="I84" i="10" s="1"/>
  <c r="B84" i="10"/>
  <c r="I83" i="10"/>
  <c r="G83" i="10"/>
  <c r="K83" i="10" s="1"/>
  <c r="E83" i="10"/>
  <c r="B83" i="10"/>
  <c r="K82" i="10"/>
  <c r="G82" i="10"/>
  <c r="E82" i="10"/>
  <c r="B82" i="10"/>
  <c r="G81" i="10"/>
  <c r="K81" i="10" s="1"/>
  <c r="E81" i="10"/>
  <c r="I81" i="10" s="1"/>
  <c r="B81" i="10"/>
  <c r="G80" i="10"/>
  <c r="E80" i="10"/>
  <c r="B80" i="10"/>
  <c r="Y65" i="10"/>
  <c r="U65" i="10"/>
  <c r="U63" i="10"/>
  <c r="AA62" i="10"/>
  <c r="Y62" i="10"/>
  <c r="I62" i="10"/>
  <c r="G62" i="10"/>
  <c r="B62" i="10"/>
  <c r="I61" i="10"/>
  <c r="G61" i="10"/>
  <c r="B61" i="10"/>
  <c r="I60" i="10"/>
  <c r="G60" i="10"/>
  <c r="B60" i="10"/>
  <c r="I59" i="10"/>
  <c r="G59" i="10"/>
  <c r="B59" i="10"/>
  <c r="I58" i="10"/>
  <c r="G58" i="10"/>
  <c r="B58" i="10"/>
  <c r="I57" i="10"/>
  <c r="G57" i="10"/>
  <c r="B57" i="10"/>
  <c r="I56" i="10"/>
  <c r="G56" i="10"/>
  <c r="B56" i="10"/>
  <c r="I55" i="10"/>
  <c r="G55" i="10"/>
  <c r="B55" i="10"/>
  <c r="I54" i="10"/>
  <c r="G54" i="10"/>
  <c r="B54" i="10"/>
  <c r="I53" i="10"/>
  <c r="G53" i="10"/>
  <c r="B53" i="10"/>
  <c r="I52" i="10"/>
  <c r="G52" i="10"/>
  <c r="B52" i="10"/>
  <c r="I51" i="10"/>
  <c r="G51" i="10"/>
  <c r="B51" i="10"/>
  <c r="I50" i="10"/>
  <c r="G50" i="10"/>
  <c r="B50" i="10"/>
  <c r="I49" i="10"/>
  <c r="G49" i="10"/>
  <c r="B49" i="10"/>
  <c r="I48" i="10"/>
  <c r="G48" i="10"/>
  <c r="B48" i="10"/>
  <c r="I47" i="10"/>
  <c r="G47" i="10"/>
  <c r="B47" i="10"/>
  <c r="I46" i="10"/>
  <c r="G46" i="10"/>
  <c r="B46" i="10"/>
  <c r="AA45" i="10"/>
  <c r="I45" i="10"/>
  <c r="G45" i="10"/>
  <c r="B45" i="10"/>
  <c r="Z44" i="10"/>
  <c r="I44" i="10"/>
  <c r="G44" i="10"/>
  <c r="B44" i="10"/>
  <c r="Z43" i="10"/>
  <c r="I43" i="10"/>
  <c r="G43" i="10"/>
  <c r="B43" i="10"/>
  <c r="I41" i="10"/>
  <c r="C35" i="10"/>
  <c r="C31" i="10"/>
  <c r="C30" i="10"/>
  <c r="C29" i="10"/>
  <c r="C28" i="10"/>
  <c r="C25" i="10"/>
  <c r="C24" i="10"/>
  <c r="C21" i="10"/>
  <c r="C20" i="10"/>
  <c r="C19" i="10"/>
  <c r="C18" i="10"/>
  <c r="C17" i="10"/>
  <c r="M15" i="10"/>
  <c r="A76" i="10" s="1"/>
  <c r="G85" i="9"/>
  <c r="E138" i="9"/>
  <c r="G138" i="9"/>
  <c r="E139" i="9"/>
  <c r="G139" i="9"/>
  <c r="E140" i="9"/>
  <c r="G140" i="9"/>
  <c r="K140" i="9" s="1"/>
  <c r="E141" i="9"/>
  <c r="G141" i="9"/>
  <c r="K141" i="9" s="1"/>
  <c r="G137" i="9"/>
  <c r="E137" i="9"/>
  <c r="I137" i="9" s="1"/>
  <c r="B138" i="9"/>
  <c r="B139" i="9"/>
  <c r="B140" i="9"/>
  <c r="B141" i="9"/>
  <c r="B137" i="9"/>
  <c r="E128" i="9"/>
  <c r="I128" i="9" s="1"/>
  <c r="G128" i="9"/>
  <c r="E129" i="9"/>
  <c r="I129" i="9" s="1"/>
  <c r="G129" i="9"/>
  <c r="E130" i="9"/>
  <c r="I130" i="9" s="1"/>
  <c r="G130" i="9"/>
  <c r="E131" i="9"/>
  <c r="I131" i="9" s="1"/>
  <c r="G131" i="9"/>
  <c r="E132" i="9"/>
  <c r="I132" i="9" s="1"/>
  <c r="G132" i="9"/>
  <c r="G127" i="9"/>
  <c r="E127" i="9"/>
  <c r="B128" i="9"/>
  <c r="B129" i="9"/>
  <c r="B130" i="9"/>
  <c r="B131" i="9"/>
  <c r="B132" i="9"/>
  <c r="B127" i="9"/>
  <c r="G123" i="9"/>
  <c r="G122" i="9"/>
  <c r="G119" i="9"/>
  <c r="K119" i="9" s="1"/>
  <c r="E119" i="9"/>
  <c r="G114" i="9"/>
  <c r="G113" i="9"/>
  <c r="B114" i="9"/>
  <c r="B113" i="9"/>
  <c r="G110" i="9"/>
  <c r="R110" i="9" s="1"/>
  <c r="E110" i="9"/>
  <c r="B110" i="9"/>
  <c r="G98" i="9"/>
  <c r="G99" i="9"/>
  <c r="G100" i="9"/>
  <c r="G101" i="9"/>
  <c r="G102" i="9"/>
  <c r="G103" i="9"/>
  <c r="G104" i="9"/>
  <c r="G105" i="9"/>
  <c r="G97" i="9"/>
  <c r="G94" i="9"/>
  <c r="R94" i="9" s="1"/>
  <c r="E94" i="9"/>
  <c r="B98" i="9"/>
  <c r="B99" i="9"/>
  <c r="B100" i="9"/>
  <c r="B101" i="9"/>
  <c r="B102" i="9"/>
  <c r="B103" i="9"/>
  <c r="B104" i="9"/>
  <c r="B105" i="9"/>
  <c r="B97" i="9"/>
  <c r="B119" i="9"/>
  <c r="B94" i="9"/>
  <c r="G81" i="9"/>
  <c r="K81" i="9" s="1"/>
  <c r="G82" i="9"/>
  <c r="G83" i="9"/>
  <c r="G84" i="9"/>
  <c r="G86" i="9"/>
  <c r="G87" i="9"/>
  <c r="K87" i="9" s="1"/>
  <c r="G88" i="9"/>
  <c r="E81" i="9"/>
  <c r="E82" i="9"/>
  <c r="E83" i="9"/>
  <c r="I83" i="9" s="1"/>
  <c r="E84" i="9"/>
  <c r="E85" i="9"/>
  <c r="E86" i="9"/>
  <c r="E87" i="9"/>
  <c r="E88" i="9"/>
  <c r="G80" i="9"/>
  <c r="E80" i="9"/>
  <c r="B81" i="9"/>
  <c r="B82" i="9"/>
  <c r="B83" i="9"/>
  <c r="B84" i="9"/>
  <c r="B85" i="9"/>
  <c r="B86" i="9"/>
  <c r="B87" i="9"/>
  <c r="B88" i="9"/>
  <c r="B80" i="9"/>
  <c r="U63" i="9"/>
  <c r="U65" i="9"/>
  <c r="Y65" i="9"/>
  <c r="AA45" i="9"/>
  <c r="AA62" i="9"/>
  <c r="Z44" i="9"/>
  <c r="Y62" i="9"/>
  <c r="Z43" i="9"/>
  <c r="I43" i="9"/>
  <c r="I141" i="9"/>
  <c r="I140" i="9"/>
  <c r="I139" i="9"/>
  <c r="K138" i="9"/>
  <c r="I138" i="9"/>
  <c r="K137" i="9"/>
  <c r="G133" i="9"/>
  <c r="R133" i="9" s="1"/>
  <c r="K132" i="9"/>
  <c r="K131" i="9"/>
  <c r="K130" i="9"/>
  <c r="K129" i="9"/>
  <c r="K128" i="9"/>
  <c r="K127" i="9"/>
  <c r="I127" i="9"/>
  <c r="R119" i="9"/>
  <c r="O119" i="9"/>
  <c r="I119" i="9"/>
  <c r="G115" i="9"/>
  <c r="R115" i="9" s="1"/>
  <c r="O110" i="9"/>
  <c r="I110" i="9"/>
  <c r="O94" i="9"/>
  <c r="I94" i="9"/>
  <c r="K88" i="9"/>
  <c r="I88" i="9"/>
  <c r="I87" i="9"/>
  <c r="I86" i="9"/>
  <c r="K84" i="9"/>
  <c r="I84" i="9"/>
  <c r="K83" i="9"/>
  <c r="I81" i="9"/>
  <c r="I41" i="9"/>
  <c r="I44" i="9"/>
  <c r="I45" i="9"/>
  <c r="I46" i="9"/>
  <c r="I47" i="9"/>
  <c r="I48" i="9"/>
  <c r="I49" i="9"/>
  <c r="I50" i="9"/>
  <c r="I51" i="9"/>
  <c r="I52" i="9"/>
  <c r="I53" i="9"/>
  <c r="I54" i="9"/>
  <c r="I55" i="9"/>
  <c r="I56" i="9"/>
  <c r="I57" i="9"/>
  <c r="I58" i="9"/>
  <c r="I59" i="9"/>
  <c r="I60" i="9"/>
  <c r="I61" i="9"/>
  <c r="I62" i="9"/>
  <c r="G44" i="9"/>
  <c r="G45" i="9"/>
  <c r="G46" i="9"/>
  <c r="G47" i="9"/>
  <c r="G48" i="9"/>
  <c r="G49" i="9"/>
  <c r="G50" i="9"/>
  <c r="G51" i="9"/>
  <c r="G52" i="9"/>
  <c r="G53" i="9"/>
  <c r="G54" i="9"/>
  <c r="G55" i="9"/>
  <c r="G56" i="9"/>
  <c r="G57" i="9"/>
  <c r="G58" i="9"/>
  <c r="G59" i="9"/>
  <c r="G60" i="9"/>
  <c r="G61" i="9"/>
  <c r="G62" i="9"/>
  <c r="G43" i="9"/>
  <c r="B44" i="9"/>
  <c r="A1" i="9" s="1"/>
  <c r="B45" i="9"/>
  <c r="B46" i="9"/>
  <c r="B47" i="9"/>
  <c r="B48" i="9"/>
  <c r="B49" i="9"/>
  <c r="B50" i="9"/>
  <c r="B51" i="9"/>
  <c r="B52" i="9"/>
  <c r="B53" i="9"/>
  <c r="B54" i="9"/>
  <c r="B55" i="9"/>
  <c r="B56" i="9"/>
  <c r="B57" i="9"/>
  <c r="B58" i="9"/>
  <c r="B59" i="9"/>
  <c r="B60" i="9"/>
  <c r="B61" i="9"/>
  <c r="B62" i="9"/>
  <c r="B43" i="9"/>
  <c r="C35" i="9"/>
  <c r="C33" i="9"/>
  <c r="C25" i="9"/>
  <c r="C24" i="9"/>
  <c r="C29" i="9"/>
  <c r="C30" i="9"/>
  <c r="C31" i="9"/>
  <c r="C28" i="9"/>
  <c r="C18" i="9"/>
  <c r="C19" i="9"/>
  <c r="C20" i="9"/>
  <c r="C21" i="9"/>
  <c r="C17" i="9"/>
  <c r="M15" i="9"/>
  <c r="A76" i="9" s="1"/>
  <c r="G142" i="9" l="1"/>
  <c r="R142" i="9" s="1"/>
  <c r="K94" i="9"/>
  <c r="K110" i="9"/>
  <c r="E133" i="9"/>
  <c r="O133" i="9" s="1"/>
  <c r="K119" i="10"/>
  <c r="E133" i="10"/>
  <c r="O133" i="10" s="1"/>
  <c r="G106" i="9"/>
  <c r="R106" i="9" s="1"/>
  <c r="I94" i="10"/>
  <c r="G124" i="10"/>
  <c r="K127" i="10"/>
  <c r="G142" i="10"/>
  <c r="R142" i="10" s="1"/>
  <c r="G89" i="10"/>
  <c r="R89" i="10" s="1"/>
  <c r="A74" i="10"/>
  <c r="A1" i="10"/>
  <c r="R106" i="10"/>
  <c r="K106" i="10"/>
  <c r="K115" i="10"/>
  <c r="R115" i="10"/>
  <c r="I133" i="10"/>
  <c r="K133" i="10"/>
  <c r="R133" i="10"/>
  <c r="K124" i="10"/>
  <c r="R124" i="10"/>
  <c r="K40" i="10"/>
  <c r="I119" i="10"/>
  <c r="I127" i="10"/>
  <c r="I137" i="10"/>
  <c r="I142" i="10" s="1"/>
  <c r="M40" i="10"/>
  <c r="E89" i="10"/>
  <c r="O89" i="10" s="1"/>
  <c r="R94" i="10"/>
  <c r="R110" i="10"/>
  <c r="E142" i="9"/>
  <c r="O142" i="9" s="1"/>
  <c r="G124" i="9"/>
  <c r="R124" i="9" s="1"/>
  <c r="E89" i="9"/>
  <c r="O89" i="9" s="1"/>
  <c r="G89" i="9"/>
  <c r="R89" i="9" s="1"/>
  <c r="K82" i="9"/>
  <c r="A74" i="9"/>
  <c r="I142" i="9"/>
  <c r="I133" i="9"/>
  <c r="K115" i="9"/>
  <c r="K133" i="9"/>
  <c r="K106" i="9"/>
  <c r="K40" i="9"/>
  <c r="M40" i="9"/>
  <c r="AM142" i="2"/>
  <c r="AX142" i="2" s="1"/>
  <c r="AK142" i="2"/>
  <c r="AU142" i="2" s="1"/>
  <c r="AQ141" i="2"/>
  <c r="AO141" i="2"/>
  <c r="AQ140" i="2"/>
  <c r="AO140" i="2"/>
  <c r="AQ139" i="2"/>
  <c r="AO139" i="2"/>
  <c r="AQ138" i="2"/>
  <c r="AO138" i="2"/>
  <c r="AQ137" i="2"/>
  <c r="AM133" i="2"/>
  <c r="AX133" i="2" s="1"/>
  <c r="AK133" i="2"/>
  <c r="AU133" i="2" s="1"/>
  <c r="AQ132" i="2"/>
  <c r="AO132" i="2"/>
  <c r="AQ131" i="2"/>
  <c r="AO131" i="2"/>
  <c r="AQ130" i="2"/>
  <c r="AO130" i="2"/>
  <c r="AQ129" i="2"/>
  <c r="AO129" i="2"/>
  <c r="AM124" i="2"/>
  <c r="AX124" i="2" s="1"/>
  <c r="AX119" i="2"/>
  <c r="AU119" i="2"/>
  <c r="AM115" i="2"/>
  <c r="AX115" i="2" s="1"/>
  <c r="AX110" i="2"/>
  <c r="AU110" i="2"/>
  <c r="AM106" i="2"/>
  <c r="AX94" i="2"/>
  <c r="AU94" i="2"/>
  <c r="AM89" i="2"/>
  <c r="AX89" i="2" s="1"/>
  <c r="AK89" i="2"/>
  <c r="AU89" i="2" s="1"/>
  <c r="AQ88" i="2"/>
  <c r="AO88" i="2"/>
  <c r="AQ87" i="2"/>
  <c r="AO87" i="2"/>
  <c r="AQ86" i="2"/>
  <c r="AO86" i="2"/>
  <c r="AQ85" i="2"/>
  <c r="AO85" i="2"/>
  <c r="AQ84" i="2"/>
  <c r="AO84" i="2"/>
  <c r="AQ83" i="2"/>
  <c r="AO83" i="2"/>
  <c r="AG76" i="2"/>
  <c r="AG74" i="2"/>
  <c r="AY62" i="2"/>
  <c r="AX62" i="2"/>
  <c r="BA62" i="2" s="1"/>
  <c r="AU62" i="2"/>
  <c r="AV62" i="2" s="1"/>
  <c r="BC62" i="2" s="1"/>
  <c r="BJ62" i="2" s="1"/>
  <c r="AS62" i="2"/>
  <c r="AQ62" i="2"/>
  <c r="BA61" i="2"/>
  <c r="AY61" i="2"/>
  <c r="AX61" i="2"/>
  <c r="AU61" i="2"/>
  <c r="AV61" i="2" s="1"/>
  <c r="AS61" i="2"/>
  <c r="AQ61" i="2"/>
  <c r="AY60" i="2"/>
  <c r="BA60" i="2" s="1"/>
  <c r="AX60" i="2"/>
  <c r="AU60" i="2"/>
  <c r="AV60" i="2" s="1"/>
  <c r="BC60" i="2" s="1"/>
  <c r="BJ60" i="2" s="1"/>
  <c r="AS60" i="2"/>
  <c r="AQ60" i="2"/>
  <c r="BA59" i="2"/>
  <c r="AY59" i="2"/>
  <c r="AX59" i="2"/>
  <c r="AU59" i="2"/>
  <c r="AV59" i="2" s="1"/>
  <c r="AS59" i="2"/>
  <c r="AQ59" i="2"/>
  <c r="AY58" i="2"/>
  <c r="BA58" i="2" s="1"/>
  <c r="AX58" i="2"/>
  <c r="AU58" i="2"/>
  <c r="AV58" i="2" s="1"/>
  <c r="BC58" i="2" s="1"/>
  <c r="BJ58" i="2" s="1"/>
  <c r="AS58" i="2"/>
  <c r="AQ58" i="2"/>
  <c r="BA57" i="2"/>
  <c r="AY57" i="2"/>
  <c r="AX57" i="2"/>
  <c r="AU57" i="2"/>
  <c r="AV57" i="2" s="1"/>
  <c r="AS57" i="2"/>
  <c r="AQ57" i="2"/>
  <c r="AY56" i="2"/>
  <c r="BA56" i="2" s="1"/>
  <c r="AX56" i="2"/>
  <c r="AU56" i="2"/>
  <c r="AV56" i="2" s="1"/>
  <c r="BC56" i="2" s="1"/>
  <c r="BJ56" i="2" s="1"/>
  <c r="AS56" i="2"/>
  <c r="AQ56" i="2"/>
  <c r="AY55" i="2"/>
  <c r="BA55" i="2" s="1"/>
  <c r="AX55" i="2"/>
  <c r="AU55" i="2"/>
  <c r="AV55" i="2" s="1"/>
  <c r="AS55" i="2"/>
  <c r="AQ55" i="2"/>
  <c r="BA54" i="2"/>
  <c r="AY54" i="2"/>
  <c r="AX54" i="2"/>
  <c r="AU54" i="2"/>
  <c r="AV54" i="2" s="1"/>
  <c r="BC54" i="2" s="1"/>
  <c r="BJ54" i="2" s="1"/>
  <c r="AS54" i="2"/>
  <c r="AQ54" i="2"/>
  <c r="AY53" i="2"/>
  <c r="BA53" i="2" s="1"/>
  <c r="AX53" i="2"/>
  <c r="AU53" i="2"/>
  <c r="AV53" i="2" s="1"/>
  <c r="AS53" i="2"/>
  <c r="AQ53" i="2"/>
  <c r="BA52" i="2"/>
  <c r="AY52" i="2"/>
  <c r="AX52" i="2"/>
  <c r="AU52" i="2"/>
  <c r="AV52" i="2" s="1"/>
  <c r="AS52" i="2"/>
  <c r="AQ52" i="2"/>
  <c r="AY51" i="2"/>
  <c r="BA51" i="2" s="1"/>
  <c r="AX51" i="2"/>
  <c r="AU51" i="2"/>
  <c r="AV51" i="2" s="1"/>
  <c r="AS51" i="2"/>
  <c r="AQ51" i="2"/>
  <c r="BA50" i="2"/>
  <c r="AY50" i="2"/>
  <c r="AX50" i="2"/>
  <c r="AU50" i="2"/>
  <c r="AV50" i="2" s="1"/>
  <c r="AS50" i="2"/>
  <c r="AQ50" i="2"/>
  <c r="AY49" i="2"/>
  <c r="BA49" i="2" s="1"/>
  <c r="AX49" i="2"/>
  <c r="AU49" i="2"/>
  <c r="AV49" i="2" s="1"/>
  <c r="AS49" i="2"/>
  <c r="AQ49" i="2"/>
  <c r="BA48" i="2"/>
  <c r="AY48" i="2"/>
  <c r="AX48" i="2"/>
  <c r="AU48" i="2"/>
  <c r="AV48" i="2" s="1"/>
  <c r="AS48" i="2"/>
  <c r="AQ48" i="2"/>
  <c r="AY47" i="2"/>
  <c r="BA47" i="2" s="1"/>
  <c r="AX47" i="2"/>
  <c r="AU47" i="2"/>
  <c r="AV47" i="2" s="1"/>
  <c r="AS47" i="2"/>
  <c r="AQ47" i="2"/>
  <c r="AY46" i="2"/>
  <c r="BA46" i="2" s="1"/>
  <c r="AX46" i="2"/>
  <c r="AU46" i="2"/>
  <c r="AV46" i="2" s="1"/>
  <c r="AY45" i="2"/>
  <c r="AX45" i="2"/>
  <c r="AU45" i="2"/>
  <c r="AV45" i="2" s="1"/>
  <c r="BG44" i="2"/>
  <c r="AY44" i="2"/>
  <c r="BA44" i="2" s="1"/>
  <c r="AX44" i="2"/>
  <c r="AU44" i="2"/>
  <c r="AV44" i="2" s="1"/>
  <c r="BG43" i="2"/>
  <c r="AY43" i="2"/>
  <c r="AX43" i="2"/>
  <c r="AO77" i="2" s="1"/>
  <c r="AU43" i="2"/>
  <c r="AV43" i="2" s="1"/>
  <c r="AS40" i="2"/>
  <c r="AQ40" i="2"/>
  <c r="BA45" i="2" l="1"/>
  <c r="BC45" i="2" s="1"/>
  <c r="BJ45" i="2" s="1"/>
  <c r="E145" i="9"/>
  <c r="BA43" i="2"/>
  <c r="E145" i="10"/>
  <c r="G145" i="9"/>
  <c r="G145" i="10"/>
  <c r="BC44" i="2"/>
  <c r="BJ44" i="2" s="1"/>
  <c r="AQ142" i="2"/>
  <c r="AX106" i="2"/>
  <c r="AK145" i="2"/>
  <c r="BI44" i="2"/>
  <c r="BI49" i="2"/>
  <c r="BC49" i="2"/>
  <c r="BJ49" i="2" s="1"/>
  <c r="BI55" i="2"/>
  <c r="BC55" i="2"/>
  <c r="BJ55" i="2" s="1"/>
  <c r="BC43" i="2"/>
  <c r="BI43" i="2"/>
  <c r="BI47" i="2"/>
  <c r="BC47" i="2"/>
  <c r="BJ47" i="2" s="1"/>
  <c r="BC46" i="2"/>
  <c r="BJ46" i="2" s="1"/>
  <c r="BI46" i="2"/>
  <c r="BC48" i="2"/>
  <c r="BJ48" i="2" s="1"/>
  <c r="BI48" i="2"/>
  <c r="BC50" i="2"/>
  <c r="BJ50" i="2" s="1"/>
  <c r="BI50" i="2"/>
  <c r="BC52" i="2"/>
  <c r="BJ52" i="2" s="1"/>
  <c r="BI52" i="2"/>
  <c r="BI57" i="2"/>
  <c r="BC57" i="2"/>
  <c r="BJ57" i="2" s="1"/>
  <c r="AM145" i="2"/>
  <c r="BI45" i="2"/>
  <c r="BI51" i="2"/>
  <c r="BC51" i="2"/>
  <c r="BJ51" i="2" s="1"/>
  <c r="BI53" i="2"/>
  <c r="BC53" i="2"/>
  <c r="BJ53" i="2" s="1"/>
  <c r="BI61" i="2"/>
  <c r="BC61" i="2"/>
  <c r="BJ61" i="2" s="1"/>
  <c r="BI59" i="2"/>
  <c r="BC59" i="2"/>
  <c r="BJ59" i="2" s="1"/>
  <c r="BI54" i="2"/>
  <c r="BI56" i="2"/>
  <c r="BI58" i="2"/>
  <c r="BI60" i="2"/>
  <c r="BI62" i="2"/>
  <c r="AA43" i="2"/>
  <c r="I37" i="2"/>
  <c r="M19" i="2"/>
  <c r="AA43" i="27" l="1"/>
  <c r="AA43" i="23"/>
  <c r="AA43" i="24"/>
  <c r="AA43" i="26"/>
  <c r="AA43" i="25"/>
  <c r="AA43" i="22"/>
  <c r="AA43" i="21"/>
  <c r="AA43" i="20"/>
  <c r="AA43" i="19"/>
  <c r="AA43" i="17"/>
  <c r="AA43" i="18"/>
  <c r="AA43" i="16"/>
  <c r="AA43" i="15"/>
  <c r="AA43" i="12"/>
  <c r="AA43" i="11"/>
  <c r="AA43" i="14"/>
  <c r="AA43" i="13"/>
  <c r="AA43" i="9"/>
  <c r="AA43" i="10"/>
  <c r="AQ63" i="2"/>
  <c r="BI63" i="2"/>
  <c r="AS63" i="2"/>
  <c r="BJ43" i="2"/>
  <c r="BJ63" i="2" s="1"/>
  <c r="BC65" i="2" s="1"/>
  <c r="AU74" i="2" s="1"/>
  <c r="BC63" i="2"/>
  <c r="M16" i="2"/>
  <c r="I131" i="2"/>
  <c r="I132" i="2"/>
  <c r="I127" i="2"/>
  <c r="I128" i="2"/>
  <c r="I129" i="2"/>
  <c r="K131" i="2"/>
  <c r="K132" i="2"/>
  <c r="K127" i="2"/>
  <c r="K128" i="2"/>
  <c r="K129" i="2"/>
  <c r="R119" i="2"/>
  <c r="O119" i="2"/>
  <c r="R110" i="2"/>
  <c r="O110" i="2"/>
  <c r="R94" i="2"/>
  <c r="O94" i="2"/>
  <c r="E133" i="2"/>
  <c r="O133" i="2" s="1"/>
  <c r="G133" i="2"/>
  <c r="R133" i="2" s="1"/>
  <c r="G124" i="2"/>
  <c r="R124" i="2" s="1"/>
  <c r="G115" i="2"/>
  <c r="R115" i="2" s="1"/>
  <c r="AQ127" i="2" l="1"/>
  <c r="AO94" i="2"/>
  <c r="AO82" i="2"/>
  <c r="AO80" i="2"/>
  <c r="AO127" i="2"/>
  <c r="AQ119" i="2"/>
  <c r="AQ81" i="2"/>
  <c r="AQ128" i="2"/>
  <c r="AO119" i="2"/>
  <c r="AQ110" i="2"/>
  <c r="AO81" i="2"/>
  <c r="AO137" i="2"/>
  <c r="AO142" i="2" s="1"/>
  <c r="AO128" i="2"/>
  <c r="AO110" i="2"/>
  <c r="AQ94" i="2"/>
  <c r="AQ82" i="2"/>
  <c r="AQ80" i="2"/>
  <c r="AQ106" i="2"/>
  <c r="AQ133" i="2"/>
  <c r="AQ124" i="2"/>
  <c r="AO133" i="2"/>
  <c r="AQ115" i="2"/>
  <c r="AO145" i="2"/>
  <c r="AQ145" i="2"/>
  <c r="AS46" i="2"/>
  <c r="AS44" i="2"/>
  <c r="AS43" i="2"/>
  <c r="AS45" i="2"/>
  <c r="AQ45" i="2"/>
  <c r="AQ46" i="2"/>
  <c r="AQ44" i="2"/>
  <c r="AQ43" i="2"/>
  <c r="BD63" i="2"/>
  <c r="BG63" i="2" s="1"/>
  <c r="BE63" i="2"/>
  <c r="G106" i="2"/>
  <c r="A76" i="2"/>
  <c r="M40" i="2"/>
  <c r="K40" i="2"/>
  <c r="AQ89" i="2" l="1"/>
  <c r="AO89" i="2"/>
  <c r="AO63" i="2"/>
  <c r="R106" i="2"/>
  <c r="AA44" i="2"/>
  <c r="AA44" i="27" l="1"/>
  <c r="AA44" i="26"/>
  <c r="AA44" i="23"/>
  <c r="AA44" i="25"/>
  <c r="AA44" i="24"/>
  <c r="AA44" i="22"/>
  <c r="AA44" i="21"/>
  <c r="AA44" i="20"/>
  <c r="AA44" i="19"/>
  <c r="AA44" i="18"/>
  <c r="AA44" i="16"/>
  <c r="AA44" i="17"/>
  <c r="AA44" i="13"/>
  <c r="AA44" i="12"/>
  <c r="AA44" i="11"/>
  <c r="AA44" i="15"/>
  <c r="AA44" i="14"/>
  <c r="AA44" i="9"/>
  <c r="AA44" i="10"/>
  <c r="A74" i="2"/>
  <c r="K141" i="2"/>
  <c r="I138" i="2"/>
  <c r="I139" i="2"/>
  <c r="I140" i="2"/>
  <c r="I141" i="2"/>
  <c r="G142" i="2"/>
  <c r="R142" i="2" s="1"/>
  <c r="E142" i="2"/>
  <c r="O142" i="2" s="1"/>
  <c r="K84" i="2"/>
  <c r="K87" i="2"/>
  <c r="K88" i="2"/>
  <c r="I84" i="2"/>
  <c r="I86" i="2"/>
  <c r="I87" i="2"/>
  <c r="I88" i="2"/>
  <c r="G89" i="2"/>
  <c r="R89" i="2" s="1"/>
  <c r="E89" i="2"/>
  <c r="O89" i="2" s="1"/>
  <c r="I119" i="2"/>
  <c r="G145" i="2" l="1"/>
  <c r="E145" i="2"/>
  <c r="O43" i="2"/>
  <c r="O45" i="2"/>
  <c r="O46" i="2"/>
  <c r="O47" i="2"/>
  <c r="O48" i="2"/>
  <c r="O49" i="2"/>
  <c r="O50" i="2"/>
  <c r="O51" i="2"/>
  <c r="O52" i="2"/>
  <c r="O53" i="2"/>
  <c r="O54" i="2"/>
  <c r="O55" i="2"/>
  <c r="O56" i="2"/>
  <c r="O57" i="2"/>
  <c r="O58" i="2"/>
  <c r="O59" i="2"/>
  <c r="O60" i="2"/>
  <c r="O61" i="2"/>
  <c r="O62" i="2"/>
  <c r="O44" i="2"/>
  <c r="R44" i="2"/>
  <c r="S44" i="2"/>
  <c r="R45" i="2"/>
  <c r="S45" i="2"/>
  <c r="R46" i="2"/>
  <c r="S46" i="2"/>
  <c r="R47" i="2"/>
  <c r="S47" i="2"/>
  <c r="R48" i="2"/>
  <c r="S48" i="2"/>
  <c r="R49" i="2"/>
  <c r="S49" i="2"/>
  <c r="R50" i="2"/>
  <c r="S50" i="2"/>
  <c r="R51" i="2"/>
  <c r="S51" i="2"/>
  <c r="R52" i="2"/>
  <c r="S52" i="2"/>
  <c r="R53" i="2"/>
  <c r="S53" i="2"/>
  <c r="R54" i="2"/>
  <c r="S54" i="2"/>
  <c r="R55" i="2"/>
  <c r="S55" i="2"/>
  <c r="R56" i="2"/>
  <c r="S56" i="2"/>
  <c r="R57" i="2"/>
  <c r="S57" i="2"/>
  <c r="R58" i="2"/>
  <c r="S58" i="2"/>
  <c r="R59" i="2"/>
  <c r="S59" i="2"/>
  <c r="R60" i="2"/>
  <c r="S60" i="2"/>
  <c r="R61" i="2"/>
  <c r="S61" i="2"/>
  <c r="R62" i="2"/>
  <c r="S62" i="2"/>
  <c r="S43" i="2"/>
  <c r="R43" i="2"/>
  <c r="P62" i="2" l="1"/>
  <c r="O62" i="20"/>
  <c r="O62" i="12"/>
  <c r="O62" i="19"/>
  <c r="O62" i="17"/>
  <c r="O62" i="16"/>
  <c r="O62" i="15"/>
  <c r="O62" i="13"/>
  <c r="O62" i="11"/>
  <c r="O62" i="27"/>
  <c r="O62" i="26"/>
  <c r="O62" i="25"/>
  <c r="O62" i="24"/>
  <c r="O62" i="23"/>
  <c r="O62" i="22"/>
  <c r="O62" i="21"/>
  <c r="O62" i="18"/>
  <c r="O62" i="14"/>
  <c r="O62" i="9"/>
  <c r="O62" i="10"/>
  <c r="R62" i="19"/>
  <c r="R62" i="17"/>
  <c r="R62" i="16"/>
  <c r="R62" i="15"/>
  <c r="R62" i="27"/>
  <c r="R62" i="26"/>
  <c r="R62" i="25"/>
  <c r="R62" i="24"/>
  <c r="R62" i="23"/>
  <c r="R62" i="22"/>
  <c r="R62" i="21"/>
  <c r="R62" i="18"/>
  <c r="R62" i="14"/>
  <c r="R62" i="11"/>
  <c r="R62" i="12"/>
  <c r="R62" i="20"/>
  <c r="R62" i="13"/>
  <c r="R62" i="10"/>
  <c r="R62" i="9"/>
  <c r="S62" i="27"/>
  <c r="S62" i="26"/>
  <c r="S62" i="25"/>
  <c r="S62" i="24"/>
  <c r="S62" i="23"/>
  <c r="S62" i="22"/>
  <c r="S62" i="21"/>
  <c r="S62" i="18"/>
  <c r="S62" i="14"/>
  <c r="S62" i="20"/>
  <c r="S62" i="11"/>
  <c r="S62" i="12"/>
  <c r="S62" i="19"/>
  <c r="S62" i="17"/>
  <c r="S62" i="16"/>
  <c r="S62" i="15"/>
  <c r="S62" i="13"/>
  <c r="S62" i="10"/>
  <c r="S62" i="9"/>
  <c r="R61" i="24"/>
  <c r="R61" i="19"/>
  <c r="R61" i="15"/>
  <c r="R61" i="27"/>
  <c r="R61" i="23"/>
  <c r="R61" i="20"/>
  <c r="R61" i="26"/>
  <c r="R61" i="22"/>
  <c r="R61" i="18"/>
  <c r="R61" i="17"/>
  <c r="R61" i="14"/>
  <c r="R61" i="13"/>
  <c r="R61" i="12"/>
  <c r="R61" i="25"/>
  <c r="R61" i="21"/>
  <c r="R61" i="16"/>
  <c r="R61" i="11"/>
  <c r="R61" i="10"/>
  <c r="R61" i="9"/>
  <c r="S61" i="27"/>
  <c r="S61" i="23"/>
  <c r="S61" i="20"/>
  <c r="S61" i="12"/>
  <c r="S61" i="26"/>
  <c r="S61" i="22"/>
  <c r="S61" i="18"/>
  <c r="S61" i="17"/>
  <c r="S61" i="14"/>
  <c r="S61" i="13"/>
  <c r="S61" i="25"/>
  <c r="S61" i="21"/>
  <c r="S61" i="16"/>
  <c r="S61" i="24"/>
  <c r="S61" i="19"/>
  <c r="S61" i="15"/>
  <c r="S61" i="11"/>
  <c r="S61" i="10"/>
  <c r="S61" i="9"/>
  <c r="P61" i="2"/>
  <c r="U61" i="2" s="1"/>
  <c r="W61" i="2" s="1"/>
  <c r="O61" i="26"/>
  <c r="O61" i="22"/>
  <c r="O61" i="18"/>
  <c r="O61" i="17"/>
  <c r="O61" i="14"/>
  <c r="O61" i="13"/>
  <c r="O61" i="12"/>
  <c r="O61" i="25"/>
  <c r="O61" i="21"/>
  <c r="O61" i="16"/>
  <c r="O61" i="24"/>
  <c r="O61" i="19"/>
  <c r="O61" i="15"/>
  <c r="O61" i="27"/>
  <c r="O61" i="23"/>
  <c r="O61" i="20"/>
  <c r="O61" i="11"/>
  <c r="O61" i="10"/>
  <c r="O61" i="9"/>
  <c r="S60" i="27"/>
  <c r="S60" i="25"/>
  <c r="S60" i="23"/>
  <c r="S60" i="21"/>
  <c r="S60" i="12"/>
  <c r="S60" i="16"/>
  <c r="S60" i="26"/>
  <c r="S60" i="24"/>
  <c r="S60" i="22"/>
  <c r="S60" i="18"/>
  <c r="S60" i="14"/>
  <c r="S60" i="13"/>
  <c r="S60" i="20"/>
  <c r="S60" i="19"/>
  <c r="S60" i="17"/>
  <c r="S60" i="15"/>
  <c r="S60" i="11"/>
  <c r="S60" i="10"/>
  <c r="S60" i="9"/>
  <c r="R60" i="20"/>
  <c r="R60" i="19"/>
  <c r="R60" i="17"/>
  <c r="R60" i="15"/>
  <c r="R60" i="13"/>
  <c r="R60" i="27"/>
  <c r="R60" i="25"/>
  <c r="R60" i="23"/>
  <c r="R60" i="21"/>
  <c r="R60" i="12"/>
  <c r="R60" i="16"/>
  <c r="R60" i="11"/>
  <c r="R60" i="26"/>
  <c r="R60" i="24"/>
  <c r="R60" i="22"/>
  <c r="R60" i="18"/>
  <c r="R60" i="14"/>
  <c r="R60" i="10"/>
  <c r="R60" i="9"/>
  <c r="P60" i="2"/>
  <c r="O60" i="16"/>
  <c r="O60" i="26"/>
  <c r="O60" i="24"/>
  <c r="O60" i="22"/>
  <c r="O60" i="18"/>
  <c r="O60" i="14"/>
  <c r="O60" i="20"/>
  <c r="O60" i="19"/>
  <c r="O60" i="17"/>
  <c r="O60" i="15"/>
  <c r="O60" i="13"/>
  <c r="O60" i="11"/>
  <c r="O60" i="27"/>
  <c r="O60" i="25"/>
  <c r="O60" i="23"/>
  <c r="O60" i="21"/>
  <c r="O60" i="12"/>
  <c r="O60" i="10"/>
  <c r="O60" i="9"/>
  <c r="S59" i="27"/>
  <c r="S59" i="23"/>
  <c r="S59" i="16"/>
  <c r="S59" i="24"/>
  <c r="S59" i="17"/>
  <c r="S59" i="13"/>
  <c r="S59" i="25"/>
  <c r="S59" i="21"/>
  <c r="S59" i="20"/>
  <c r="S59" i="11"/>
  <c r="S59" i="26"/>
  <c r="S59" i="22"/>
  <c r="S59" i="19"/>
  <c r="S59" i="18"/>
  <c r="S59" i="15"/>
  <c r="S59" i="14"/>
  <c r="S59" i="12"/>
  <c r="S59" i="10"/>
  <c r="S59" i="9"/>
  <c r="P59" i="2"/>
  <c r="O59" i="24"/>
  <c r="O59" i="17"/>
  <c r="O59" i="13"/>
  <c r="O59" i="25"/>
  <c r="O59" i="21"/>
  <c r="O59" i="20"/>
  <c r="O59" i="26"/>
  <c r="O59" i="22"/>
  <c r="O59" i="19"/>
  <c r="O59" i="18"/>
  <c r="O59" i="15"/>
  <c r="O59" i="14"/>
  <c r="O59" i="12"/>
  <c r="O59" i="11"/>
  <c r="O59" i="27"/>
  <c r="O59" i="23"/>
  <c r="O59" i="16"/>
  <c r="O59" i="9"/>
  <c r="O59" i="10"/>
  <c r="R59" i="26"/>
  <c r="R59" i="22"/>
  <c r="R59" i="19"/>
  <c r="R59" i="18"/>
  <c r="R59" i="15"/>
  <c r="R59" i="14"/>
  <c r="R59" i="12"/>
  <c r="R59" i="27"/>
  <c r="R59" i="23"/>
  <c r="R59" i="16"/>
  <c r="R59" i="11"/>
  <c r="R59" i="24"/>
  <c r="R59" i="17"/>
  <c r="R59" i="13"/>
  <c r="R59" i="25"/>
  <c r="R59" i="21"/>
  <c r="R59" i="20"/>
  <c r="R59" i="9"/>
  <c r="R59" i="10"/>
  <c r="S58" i="27"/>
  <c r="S58" i="26"/>
  <c r="S58" i="25"/>
  <c r="S58" i="24"/>
  <c r="S58" i="23"/>
  <c r="S58" i="22"/>
  <c r="S58" i="21"/>
  <c r="S58" i="18"/>
  <c r="S58" i="14"/>
  <c r="S58" i="20"/>
  <c r="S58" i="12"/>
  <c r="S58" i="19"/>
  <c r="S58" i="17"/>
  <c r="S58" i="16"/>
  <c r="S58" i="15"/>
  <c r="S58" i="13"/>
  <c r="S58" i="11"/>
  <c r="S58" i="10"/>
  <c r="S58" i="9"/>
  <c r="R58" i="19"/>
  <c r="R58" i="17"/>
  <c r="R58" i="16"/>
  <c r="R58" i="15"/>
  <c r="R58" i="13"/>
  <c r="R58" i="27"/>
  <c r="R58" i="26"/>
  <c r="R58" i="25"/>
  <c r="R58" i="24"/>
  <c r="R58" i="23"/>
  <c r="R58" i="22"/>
  <c r="R58" i="21"/>
  <c r="R58" i="18"/>
  <c r="R58" i="14"/>
  <c r="R58" i="11"/>
  <c r="R58" i="12"/>
  <c r="R58" i="20"/>
  <c r="R58" i="10"/>
  <c r="R58" i="9"/>
  <c r="P58" i="2"/>
  <c r="O58" i="20"/>
  <c r="O58" i="12"/>
  <c r="O58" i="19"/>
  <c r="O58" i="17"/>
  <c r="O58" i="16"/>
  <c r="O58" i="15"/>
  <c r="O58" i="13"/>
  <c r="O58" i="11"/>
  <c r="O58" i="27"/>
  <c r="O58" i="26"/>
  <c r="O58" i="25"/>
  <c r="O58" i="24"/>
  <c r="O58" i="23"/>
  <c r="O58" i="22"/>
  <c r="O58" i="21"/>
  <c r="O58" i="18"/>
  <c r="O58" i="14"/>
  <c r="O58" i="9"/>
  <c r="O58" i="10"/>
  <c r="S57" i="27"/>
  <c r="S57" i="23"/>
  <c r="S57" i="20"/>
  <c r="S57" i="11"/>
  <c r="S57" i="26"/>
  <c r="S57" i="22"/>
  <c r="S57" i="18"/>
  <c r="S57" i="17"/>
  <c r="S57" i="14"/>
  <c r="S57" i="13"/>
  <c r="S57" i="25"/>
  <c r="S57" i="21"/>
  <c r="S57" i="16"/>
  <c r="S57" i="24"/>
  <c r="S57" i="19"/>
  <c r="S57" i="15"/>
  <c r="S57" i="12"/>
  <c r="S57" i="10"/>
  <c r="S57" i="9"/>
  <c r="R57" i="24"/>
  <c r="R57" i="19"/>
  <c r="R57" i="15"/>
  <c r="R57" i="11"/>
  <c r="R57" i="27"/>
  <c r="R57" i="23"/>
  <c r="R57" i="20"/>
  <c r="R57" i="26"/>
  <c r="R57" i="22"/>
  <c r="R57" i="18"/>
  <c r="R57" i="17"/>
  <c r="R57" i="14"/>
  <c r="R57" i="13"/>
  <c r="R57" i="12"/>
  <c r="R57" i="25"/>
  <c r="R57" i="21"/>
  <c r="R57" i="16"/>
  <c r="R57" i="10"/>
  <c r="R57" i="9"/>
  <c r="P57" i="2"/>
  <c r="O57" i="26"/>
  <c r="O57" i="22"/>
  <c r="O57" i="18"/>
  <c r="O57" i="17"/>
  <c r="O57" i="14"/>
  <c r="O57" i="13"/>
  <c r="O57" i="12"/>
  <c r="O57" i="25"/>
  <c r="O57" i="21"/>
  <c r="O57" i="16"/>
  <c r="O57" i="24"/>
  <c r="O57" i="19"/>
  <c r="O57" i="15"/>
  <c r="O57" i="27"/>
  <c r="O57" i="23"/>
  <c r="O57" i="20"/>
  <c r="O57" i="11"/>
  <c r="O57" i="10"/>
  <c r="O57" i="9"/>
  <c r="S56" i="27"/>
  <c r="S56" i="25"/>
  <c r="S56" i="23"/>
  <c r="S56" i="21"/>
  <c r="S56" i="11"/>
  <c r="S56" i="16"/>
  <c r="S56" i="26"/>
  <c r="S56" i="24"/>
  <c r="S56" i="22"/>
  <c r="S56" i="18"/>
  <c r="S56" i="14"/>
  <c r="S56" i="20"/>
  <c r="S56" i="19"/>
  <c r="S56" i="17"/>
  <c r="S56" i="15"/>
  <c r="S56" i="13"/>
  <c r="S56" i="12"/>
  <c r="S56" i="10"/>
  <c r="S56" i="9"/>
  <c r="R56" i="20"/>
  <c r="R56" i="19"/>
  <c r="R56" i="17"/>
  <c r="R56" i="15"/>
  <c r="R56" i="13"/>
  <c r="R56" i="27"/>
  <c r="R56" i="25"/>
  <c r="R56" i="23"/>
  <c r="R56" i="21"/>
  <c r="R56" i="12"/>
  <c r="R56" i="16"/>
  <c r="R56" i="11"/>
  <c r="R56" i="26"/>
  <c r="R56" i="24"/>
  <c r="R56" i="22"/>
  <c r="R56" i="18"/>
  <c r="R56" i="14"/>
  <c r="R56" i="10"/>
  <c r="R56" i="9"/>
  <c r="P56" i="2"/>
  <c r="O56" i="16"/>
  <c r="O56" i="26"/>
  <c r="O56" i="24"/>
  <c r="O56" i="22"/>
  <c r="O56" i="18"/>
  <c r="O56" i="14"/>
  <c r="O56" i="20"/>
  <c r="O56" i="19"/>
  <c r="O56" i="17"/>
  <c r="O56" i="15"/>
  <c r="O56" i="13"/>
  <c r="O56" i="27"/>
  <c r="O56" i="25"/>
  <c r="O56" i="23"/>
  <c r="O56" i="21"/>
  <c r="O56" i="12"/>
  <c r="O56" i="11"/>
  <c r="O56" i="10"/>
  <c r="O56" i="9"/>
  <c r="S55" i="27"/>
  <c r="S55" i="23"/>
  <c r="S55" i="16"/>
  <c r="S55" i="24"/>
  <c r="S55" i="17"/>
  <c r="S55" i="13"/>
  <c r="S55" i="11"/>
  <c r="S55" i="25"/>
  <c r="S55" i="21"/>
  <c r="S55" i="20"/>
  <c r="S55" i="26"/>
  <c r="S55" i="22"/>
  <c r="S55" i="19"/>
  <c r="S55" i="18"/>
  <c r="S55" i="15"/>
  <c r="S55" i="14"/>
  <c r="S55" i="12"/>
  <c r="S55" i="10"/>
  <c r="S55" i="9"/>
  <c r="P55" i="2"/>
  <c r="O55" i="24"/>
  <c r="O55" i="17"/>
  <c r="O55" i="13"/>
  <c r="O55" i="25"/>
  <c r="O55" i="21"/>
  <c r="O55" i="20"/>
  <c r="O55" i="26"/>
  <c r="O55" i="22"/>
  <c r="O55" i="19"/>
  <c r="O55" i="18"/>
  <c r="O55" i="15"/>
  <c r="O55" i="14"/>
  <c r="O55" i="12"/>
  <c r="O55" i="27"/>
  <c r="O55" i="23"/>
  <c r="O55" i="16"/>
  <c r="O55" i="11"/>
  <c r="O55" i="9"/>
  <c r="O55" i="10"/>
  <c r="R55" i="26"/>
  <c r="R55" i="22"/>
  <c r="R55" i="19"/>
  <c r="R55" i="18"/>
  <c r="R55" i="15"/>
  <c r="R55" i="14"/>
  <c r="R55" i="12"/>
  <c r="R55" i="27"/>
  <c r="R55" i="23"/>
  <c r="R55" i="16"/>
  <c r="R55" i="11"/>
  <c r="R55" i="24"/>
  <c r="R55" i="17"/>
  <c r="R55" i="13"/>
  <c r="R55" i="25"/>
  <c r="R55" i="21"/>
  <c r="R55" i="20"/>
  <c r="R55" i="10"/>
  <c r="R55" i="9"/>
  <c r="P54" i="2"/>
  <c r="O54" i="20"/>
  <c r="O54" i="12"/>
  <c r="O54" i="19"/>
  <c r="O54" i="17"/>
  <c r="O54" i="16"/>
  <c r="O54" i="15"/>
  <c r="O54" i="13"/>
  <c r="O54" i="27"/>
  <c r="O54" i="26"/>
  <c r="O54" i="25"/>
  <c r="O54" i="24"/>
  <c r="O54" i="23"/>
  <c r="O54" i="22"/>
  <c r="O54" i="21"/>
  <c r="O54" i="18"/>
  <c r="O54" i="14"/>
  <c r="O54" i="11"/>
  <c r="O54" i="10"/>
  <c r="O54" i="9"/>
  <c r="R54" i="19"/>
  <c r="R54" i="17"/>
  <c r="R54" i="16"/>
  <c r="R54" i="15"/>
  <c r="R54" i="27"/>
  <c r="R54" i="26"/>
  <c r="R54" i="25"/>
  <c r="R54" i="24"/>
  <c r="R54" i="23"/>
  <c r="R54" i="22"/>
  <c r="R54" i="21"/>
  <c r="R54" i="18"/>
  <c r="R54" i="14"/>
  <c r="R54" i="11"/>
  <c r="R54" i="20"/>
  <c r="R54" i="12"/>
  <c r="R54" i="13"/>
  <c r="R54" i="10"/>
  <c r="R54" i="9"/>
  <c r="S54" i="27"/>
  <c r="S54" i="26"/>
  <c r="S54" i="25"/>
  <c r="S54" i="24"/>
  <c r="S54" i="23"/>
  <c r="S54" i="22"/>
  <c r="S54" i="21"/>
  <c r="S54" i="18"/>
  <c r="S54" i="14"/>
  <c r="S54" i="20"/>
  <c r="S54" i="11"/>
  <c r="S54" i="12"/>
  <c r="S54" i="19"/>
  <c r="S54" i="17"/>
  <c r="S54" i="16"/>
  <c r="S54" i="15"/>
  <c r="S54" i="13"/>
  <c r="S54" i="10"/>
  <c r="S54" i="9"/>
  <c r="S53" i="27"/>
  <c r="S53" i="23"/>
  <c r="S53" i="20"/>
  <c r="S53" i="11"/>
  <c r="S53" i="12"/>
  <c r="S53" i="26"/>
  <c r="S53" i="22"/>
  <c r="S53" i="18"/>
  <c r="S53" i="17"/>
  <c r="S53" i="14"/>
  <c r="S53" i="25"/>
  <c r="S53" i="21"/>
  <c r="S53" i="16"/>
  <c r="S53" i="24"/>
  <c r="S53" i="19"/>
  <c r="S53" i="15"/>
  <c r="S53" i="13"/>
  <c r="S53" i="10"/>
  <c r="S53" i="9"/>
  <c r="R53" i="24"/>
  <c r="R53" i="19"/>
  <c r="R53" i="27"/>
  <c r="R53" i="23"/>
  <c r="R53" i="20"/>
  <c r="R53" i="26"/>
  <c r="R53" i="22"/>
  <c r="R53" i="18"/>
  <c r="R53" i="17"/>
  <c r="R53" i="14"/>
  <c r="R53" i="13"/>
  <c r="R53" i="12"/>
  <c r="R53" i="25"/>
  <c r="R53" i="21"/>
  <c r="R53" i="16"/>
  <c r="R53" i="15"/>
  <c r="R53" i="11"/>
  <c r="R53" i="10"/>
  <c r="R53" i="9"/>
  <c r="P53" i="2"/>
  <c r="O53" i="26"/>
  <c r="O53" i="22"/>
  <c r="O53" i="18"/>
  <c r="O53" i="17"/>
  <c r="O53" i="12"/>
  <c r="O53" i="25"/>
  <c r="O53" i="21"/>
  <c r="O53" i="16"/>
  <c r="O53" i="24"/>
  <c r="O53" i="19"/>
  <c r="O53" i="15"/>
  <c r="O53" i="27"/>
  <c r="O53" i="23"/>
  <c r="O53" i="20"/>
  <c r="O53" i="11"/>
  <c r="O53" i="14"/>
  <c r="O53" i="13"/>
  <c r="O53" i="10"/>
  <c r="O53" i="9"/>
  <c r="R52" i="20"/>
  <c r="R52" i="19"/>
  <c r="R52" i="17"/>
  <c r="R52" i="15"/>
  <c r="R52" i="13"/>
  <c r="R52" i="11"/>
  <c r="R52" i="18"/>
  <c r="R52" i="14"/>
  <c r="R52" i="27"/>
  <c r="R52" i="25"/>
  <c r="R52" i="23"/>
  <c r="R52" i="21"/>
  <c r="R52" i="12"/>
  <c r="R52" i="16"/>
  <c r="R52" i="26"/>
  <c r="R52" i="24"/>
  <c r="R52" i="22"/>
  <c r="R52" i="10"/>
  <c r="R52" i="9"/>
  <c r="S52" i="27"/>
  <c r="S52" i="25"/>
  <c r="S52" i="23"/>
  <c r="S52" i="21"/>
  <c r="S52" i="12"/>
  <c r="S52" i="11"/>
  <c r="S52" i="16"/>
  <c r="S52" i="17"/>
  <c r="S52" i="15"/>
  <c r="S52" i="13"/>
  <c r="S52" i="26"/>
  <c r="S52" i="24"/>
  <c r="S52" i="22"/>
  <c r="S52" i="18"/>
  <c r="S52" i="14"/>
  <c r="S52" i="20"/>
  <c r="S52" i="19"/>
  <c r="S52" i="10"/>
  <c r="S52" i="9"/>
  <c r="P52" i="2"/>
  <c r="O52" i="16"/>
  <c r="O52" i="14"/>
  <c r="O52" i="12"/>
  <c r="O52" i="11"/>
  <c r="O52" i="26"/>
  <c r="O52" i="24"/>
  <c r="O52" i="22"/>
  <c r="O52" i="18"/>
  <c r="O52" i="20"/>
  <c r="O52" i="19"/>
  <c r="O52" i="17"/>
  <c r="O52" i="15"/>
  <c r="O52" i="13"/>
  <c r="O52" i="27"/>
  <c r="O52" i="25"/>
  <c r="O52" i="23"/>
  <c r="O52" i="21"/>
  <c r="O52" i="10"/>
  <c r="O52" i="9"/>
  <c r="R51" i="26"/>
  <c r="R51" i="22"/>
  <c r="R51" i="19"/>
  <c r="R51" i="18"/>
  <c r="R51" i="15"/>
  <c r="R51" i="14"/>
  <c r="R51" i="12"/>
  <c r="R51" i="27"/>
  <c r="R51" i="24"/>
  <c r="R51" i="17"/>
  <c r="R51" i="13"/>
  <c r="R51" i="16"/>
  <c r="R51" i="25"/>
  <c r="R51" i="21"/>
  <c r="R51" i="20"/>
  <c r="R51" i="23"/>
  <c r="R51" i="11"/>
  <c r="R51" i="9"/>
  <c r="R51" i="10"/>
  <c r="S51" i="27"/>
  <c r="S51" i="23"/>
  <c r="S51" i="16"/>
  <c r="S51" i="25"/>
  <c r="S51" i="21"/>
  <c r="S51" i="20"/>
  <c r="S51" i="24"/>
  <c r="S51" i="17"/>
  <c r="S51" i="13"/>
  <c r="S51" i="26"/>
  <c r="S51" i="22"/>
  <c r="S51" i="19"/>
  <c r="S51" i="18"/>
  <c r="S51" i="15"/>
  <c r="S51" i="14"/>
  <c r="S51" i="12"/>
  <c r="S51" i="11"/>
  <c r="S51" i="10"/>
  <c r="S51" i="9"/>
  <c r="P51" i="2"/>
  <c r="U51" i="2" s="1"/>
  <c r="O51" i="24"/>
  <c r="O51" i="17"/>
  <c r="O51" i="13"/>
  <c r="O51" i="25"/>
  <c r="O51" i="26"/>
  <c r="O51" i="22"/>
  <c r="O51" i="19"/>
  <c r="O51" i="18"/>
  <c r="O51" i="15"/>
  <c r="O51" i="14"/>
  <c r="O51" i="12"/>
  <c r="O51" i="21"/>
  <c r="O51" i="20"/>
  <c r="O51" i="27"/>
  <c r="O51" i="23"/>
  <c r="O51" i="16"/>
  <c r="O51" i="11"/>
  <c r="O51" i="10"/>
  <c r="O51" i="9"/>
  <c r="S50" i="27"/>
  <c r="S50" i="26"/>
  <c r="S50" i="25"/>
  <c r="S50" i="24"/>
  <c r="S50" i="23"/>
  <c r="S50" i="22"/>
  <c r="S50" i="21"/>
  <c r="S50" i="18"/>
  <c r="S50" i="14"/>
  <c r="S50" i="20"/>
  <c r="S50" i="12"/>
  <c r="S50" i="11"/>
  <c r="S50" i="19"/>
  <c r="S50" i="17"/>
  <c r="S50" i="16"/>
  <c r="S50" i="15"/>
  <c r="S50" i="13"/>
  <c r="S50" i="10"/>
  <c r="S50" i="9"/>
  <c r="P50" i="2"/>
  <c r="O50" i="20"/>
  <c r="O50" i="12"/>
  <c r="O50" i="19"/>
  <c r="O50" i="17"/>
  <c r="O50" i="16"/>
  <c r="O50" i="15"/>
  <c r="O50" i="13"/>
  <c r="O50" i="11"/>
  <c r="O50" i="27"/>
  <c r="O50" i="26"/>
  <c r="O50" i="25"/>
  <c r="O50" i="24"/>
  <c r="O50" i="23"/>
  <c r="O50" i="22"/>
  <c r="O50" i="21"/>
  <c r="O50" i="18"/>
  <c r="O50" i="14"/>
  <c r="O50" i="10"/>
  <c r="O50" i="9"/>
  <c r="R50" i="19"/>
  <c r="R50" i="17"/>
  <c r="R50" i="16"/>
  <c r="R50" i="15"/>
  <c r="R50" i="27"/>
  <c r="R50" i="26"/>
  <c r="R50" i="25"/>
  <c r="R50" i="24"/>
  <c r="R50" i="23"/>
  <c r="R50" i="22"/>
  <c r="R50" i="21"/>
  <c r="R50" i="18"/>
  <c r="R50" i="14"/>
  <c r="R50" i="11"/>
  <c r="R50" i="13"/>
  <c r="R50" i="20"/>
  <c r="R50" i="12"/>
  <c r="R50" i="10"/>
  <c r="R50" i="9"/>
  <c r="R49" i="24"/>
  <c r="R49" i="19"/>
  <c r="R49" i="15"/>
  <c r="R49" i="11"/>
  <c r="R49" i="27"/>
  <c r="R49" i="23"/>
  <c r="R49" i="20"/>
  <c r="R49" i="26"/>
  <c r="R49" i="22"/>
  <c r="R49" i="18"/>
  <c r="R49" i="17"/>
  <c r="R49" i="14"/>
  <c r="R49" i="13"/>
  <c r="R49" i="12"/>
  <c r="R49" i="25"/>
  <c r="R49" i="21"/>
  <c r="R49" i="16"/>
  <c r="R49" i="10"/>
  <c r="R49" i="9"/>
  <c r="P49" i="2"/>
  <c r="O49" i="26"/>
  <c r="O49" i="22"/>
  <c r="O49" i="18"/>
  <c r="O49" i="17"/>
  <c r="O49" i="14"/>
  <c r="O49" i="13"/>
  <c r="O49" i="12"/>
  <c r="O49" i="25"/>
  <c r="O49" i="21"/>
  <c r="O49" i="16"/>
  <c r="O49" i="24"/>
  <c r="O49" i="19"/>
  <c r="O49" i="15"/>
  <c r="O49" i="27"/>
  <c r="O49" i="23"/>
  <c r="O49" i="20"/>
  <c r="O49" i="11"/>
  <c r="O49" i="10"/>
  <c r="O49" i="9"/>
  <c r="S49" i="27"/>
  <c r="S49" i="23"/>
  <c r="S49" i="20"/>
  <c r="S49" i="12"/>
  <c r="S49" i="26"/>
  <c r="S49" i="22"/>
  <c r="S49" i="18"/>
  <c r="S49" i="17"/>
  <c r="S49" i="14"/>
  <c r="S49" i="13"/>
  <c r="S49" i="25"/>
  <c r="S49" i="21"/>
  <c r="S49" i="16"/>
  <c r="S49" i="24"/>
  <c r="S49" i="19"/>
  <c r="S49" i="15"/>
  <c r="S49" i="11"/>
  <c r="S49" i="10"/>
  <c r="S49" i="9"/>
  <c r="R48" i="20"/>
  <c r="R48" i="19"/>
  <c r="R48" i="17"/>
  <c r="R48" i="15"/>
  <c r="R48" i="13"/>
  <c r="R48" i="27"/>
  <c r="R48" i="25"/>
  <c r="R48" i="23"/>
  <c r="R48" i="21"/>
  <c r="R48" i="12"/>
  <c r="R48" i="11"/>
  <c r="R48" i="16"/>
  <c r="R48" i="26"/>
  <c r="R48" i="24"/>
  <c r="R48" i="22"/>
  <c r="R48" i="18"/>
  <c r="R48" i="14"/>
  <c r="R48" i="10"/>
  <c r="R48" i="9"/>
  <c r="S48" i="27"/>
  <c r="S48" i="25"/>
  <c r="S48" i="23"/>
  <c r="S48" i="21"/>
  <c r="S48" i="12"/>
  <c r="S48" i="16"/>
  <c r="S48" i="26"/>
  <c r="S48" i="24"/>
  <c r="S48" i="22"/>
  <c r="S48" i="18"/>
  <c r="S48" i="14"/>
  <c r="S48" i="20"/>
  <c r="S48" i="19"/>
  <c r="S48" i="17"/>
  <c r="S48" i="15"/>
  <c r="S48" i="13"/>
  <c r="S48" i="11"/>
  <c r="S48" i="10"/>
  <c r="S48" i="9"/>
  <c r="P48" i="2"/>
  <c r="O48" i="16"/>
  <c r="O48" i="26"/>
  <c r="O48" i="24"/>
  <c r="O48" i="22"/>
  <c r="O48" i="18"/>
  <c r="O48" i="14"/>
  <c r="O48" i="20"/>
  <c r="O48" i="19"/>
  <c r="O48" i="17"/>
  <c r="O48" i="15"/>
  <c r="O48" i="13"/>
  <c r="O48" i="27"/>
  <c r="O48" i="25"/>
  <c r="O48" i="23"/>
  <c r="O48" i="21"/>
  <c r="O48" i="12"/>
  <c r="O48" i="11"/>
  <c r="O48" i="10"/>
  <c r="O48" i="9"/>
  <c r="S47" i="27"/>
  <c r="S47" i="23"/>
  <c r="S47" i="16"/>
  <c r="S47" i="24"/>
  <c r="S47" i="17"/>
  <c r="S47" i="13"/>
  <c r="S47" i="25"/>
  <c r="S47" i="21"/>
  <c r="S47" i="20"/>
  <c r="S47" i="11"/>
  <c r="S47" i="26"/>
  <c r="S47" i="22"/>
  <c r="S47" i="19"/>
  <c r="S47" i="18"/>
  <c r="S47" i="15"/>
  <c r="S47" i="14"/>
  <c r="S47" i="12"/>
  <c r="S47" i="9"/>
  <c r="S47" i="10"/>
  <c r="R47" i="26"/>
  <c r="R47" i="22"/>
  <c r="R47" i="19"/>
  <c r="R47" i="18"/>
  <c r="R47" i="15"/>
  <c r="R47" i="14"/>
  <c r="R47" i="12"/>
  <c r="R47" i="27"/>
  <c r="R47" i="23"/>
  <c r="R47" i="16"/>
  <c r="R47" i="11"/>
  <c r="R47" i="24"/>
  <c r="R47" i="17"/>
  <c r="R47" i="13"/>
  <c r="R47" i="25"/>
  <c r="R47" i="21"/>
  <c r="R47" i="20"/>
  <c r="R47" i="9"/>
  <c r="R47" i="10"/>
  <c r="P47" i="2"/>
  <c r="U47" i="2" s="1"/>
  <c r="O47" i="24"/>
  <c r="O47" i="17"/>
  <c r="O47" i="13"/>
  <c r="O47" i="25"/>
  <c r="O47" i="21"/>
  <c r="O47" i="20"/>
  <c r="O47" i="26"/>
  <c r="O47" i="22"/>
  <c r="O47" i="19"/>
  <c r="O47" i="18"/>
  <c r="O47" i="15"/>
  <c r="O47" i="14"/>
  <c r="O47" i="12"/>
  <c r="O47" i="11"/>
  <c r="O47" i="27"/>
  <c r="O47" i="23"/>
  <c r="O47" i="16"/>
  <c r="O47" i="10"/>
  <c r="O47" i="9"/>
  <c r="R46" i="19"/>
  <c r="R46" i="17"/>
  <c r="R46" i="16"/>
  <c r="R46" i="15"/>
  <c r="R46" i="13"/>
  <c r="R46" i="27"/>
  <c r="R46" i="26"/>
  <c r="R46" i="25"/>
  <c r="R46" i="24"/>
  <c r="R46" i="23"/>
  <c r="R46" i="22"/>
  <c r="R46" i="21"/>
  <c r="R46" i="18"/>
  <c r="R46" i="14"/>
  <c r="R46" i="11"/>
  <c r="R46" i="20"/>
  <c r="R46" i="12"/>
  <c r="R46" i="9"/>
  <c r="R46" i="10"/>
  <c r="S46" i="27"/>
  <c r="S46" i="26"/>
  <c r="S46" i="25"/>
  <c r="S46" i="24"/>
  <c r="S46" i="23"/>
  <c r="S46" i="22"/>
  <c r="S46" i="21"/>
  <c r="S46" i="18"/>
  <c r="S46" i="14"/>
  <c r="S46" i="11"/>
  <c r="S46" i="20"/>
  <c r="S46" i="12"/>
  <c r="S46" i="19"/>
  <c r="S46" i="17"/>
  <c r="S46" i="16"/>
  <c r="S46" i="15"/>
  <c r="S46" i="13"/>
  <c r="S46" i="10"/>
  <c r="S46" i="9"/>
  <c r="P46" i="2"/>
  <c r="U46" i="2" s="1"/>
  <c r="O46" i="20"/>
  <c r="O46" i="12"/>
  <c r="O46" i="11"/>
  <c r="O46" i="19"/>
  <c r="O46" i="17"/>
  <c r="O46" i="16"/>
  <c r="O46" i="15"/>
  <c r="O46" i="13"/>
  <c r="O46" i="27"/>
  <c r="O46" i="26"/>
  <c r="O46" i="25"/>
  <c r="O46" i="24"/>
  <c r="O46" i="23"/>
  <c r="O46" i="22"/>
  <c r="O46" i="21"/>
  <c r="O46" i="18"/>
  <c r="O46" i="14"/>
  <c r="O46" i="10"/>
  <c r="O46" i="9"/>
  <c r="S45" i="24"/>
  <c r="S45" i="19"/>
  <c r="S45" i="15"/>
  <c r="S45" i="27"/>
  <c r="S45" i="23"/>
  <c r="S45" i="20"/>
  <c r="S45" i="26"/>
  <c r="S45" i="22"/>
  <c r="S45" i="18"/>
  <c r="S45" i="17"/>
  <c r="S45" i="14"/>
  <c r="S45" i="13"/>
  <c r="S45" i="12"/>
  <c r="S45" i="25"/>
  <c r="S45" i="21"/>
  <c r="S45" i="16"/>
  <c r="S45" i="11"/>
  <c r="O45" i="27"/>
  <c r="O45" i="23"/>
  <c r="O45" i="20"/>
  <c r="O45" i="26"/>
  <c r="O45" i="22"/>
  <c r="O45" i="18"/>
  <c r="O45" i="17"/>
  <c r="O45" i="14"/>
  <c r="O45" i="13"/>
  <c r="O45" i="12"/>
  <c r="O45" i="25"/>
  <c r="O45" i="21"/>
  <c r="O45" i="16"/>
  <c r="O45" i="24"/>
  <c r="O45" i="19"/>
  <c r="O45" i="15"/>
  <c r="O45" i="11"/>
  <c r="R45" i="25"/>
  <c r="R45" i="21"/>
  <c r="R45" i="16"/>
  <c r="R45" i="24"/>
  <c r="R45" i="19"/>
  <c r="R45" i="15"/>
  <c r="R45" i="11"/>
  <c r="R45" i="27"/>
  <c r="R45" i="23"/>
  <c r="R45" i="20"/>
  <c r="R45" i="26"/>
  <c r="R45" i="22"/>
  <c r="R45" i="18"/>
  <c r="R45" i="17"/>
  <c r="R45" i="14"/>
  <c r="R45" i="13"/>
  <c r="R45" i="12"/>
  <c r="S44" i="26"/>
  <c r="S44" i="24"/>
  <c r="S44" i="22"/>
  <c r="S44" i="18"/>
  <c r="S44" i="20"/>
  <c r="S44" i="19"/>
  <c r="S44" i="17"/>
  <c r="S44" i="15"/>
  <c r="S44" i="13"/>
  <c r="S44" i="27"/>
  <c r="S44" i="25"/>
  <c r="S44" i="23"/>
  <c r="S44" i="21"/>
  <c r="S44" i="12"/>
  <c r="S44" i="11"/>
  <c r="S44" i="16"/>
  <c r="S44" i="14"/>
  <c r="R44" i="16"/>
  <c r="R44" i="26"/>
  <c r="R44" i="24"/>
  <c r="R44" i="22"/>
  <c r="R44" i="18"/>
  <c r="R44" i="14"/>
  <c r="R44" i="20"/>
  <c r="R44" i="19"/>
  <c r="R44" i="17"/>
  <c r="R44" i="15"/>
  <c r="R44" i="13"/>
  <c r="R44" i="27"/>
  <c r="R44" i="25"/>
  <c r="R44" i="23"/>
  <c r="R44" i="21"/>
  <c r="R44" i="12"/>
  <c r="R44" i="11"/>
  <c r="O44" i="10"/>
  <c r="O44" i="20"/>
  <c r="O44" i="19"/>
  <c r="O44" i="17"/>
  <c r="O44" i="15"/>
  <c r="O44" i="27"/>
  <c r="O44" i="25"/>
  <c r="O44" i="23"/>
  <c r="O44" i="21"/>
  <c r="O44" i="12"/>
  <c r="O44" i="11"/>
  <c r="O44" i="16"/>
  <c r="O44" i="26"/>
  <c r="O44" i="24"/>
  <c r="O44" i="22"/>
  <c r="O44" i="18"/>
  <c r="O44" i="14"/>
  <c r="O44" i="13"/>
  <c r="O43" i="10"/>
  <c r="O43" i="20"/>
  <c r="O43" i="12"/>
  <c r="O43" i="11"/>
  <c r="O43" i="19"/>
  <c r="O43" i="17"/>
  <c r="O43" i="16"/>
  <c r="O43" i="15"/>
  <c r="O43" i="13"/>
  <c r="O43" i="27"/>
  <c r="O43" i="26"/>
  <c r="O43" i="25"/>
  <c r="O43" i="24"/>
  <c r="O43" i="23"/>
  <c r="O43" i="22"/>
  <c r="O43" i="21"/>
  <c r="O43" i="18"/>
  <c r="O43" i="14"/>
  <c r="S43" i="27"/>
  <c r="S43" i="26"/>
  <c r="S43" i="25"/>
  <c r="S43" i="24"/>
  <c r="S43" i="23"/>
  <c r="S43" i="22"/>
  <c r="S43" i="21"/>
  <c r="S43" i="18"/>
  <c r="S43" i="14"/>
  <c r="S43" i="20"/>
  <c r="S43" i="13"/>
  <c r="S43" i="12"/>
  <c r="S43" i="11"/>
  <c r="S43" i="19"/>
  <c r="S43" i="17"/>
  <c r="S43" i="16"/>
  <c r="S43" i="15"/>
  <c r="R43" i="19"/>
  <c r="R43" i="17"/>
  <c r="R43" i="16"/>
  <c r="R43" i="15"/>
  <c r="R43" i="13"/>
  <c r="R43" i="27"/>
  <c r="R43" i="26"/>
  <c r="R43" i="25"/>
  <c r="R43" i="24"/>
  <c r="R43" i="23"/>
  <c r="R43" i="22"/>
  <c r="R43" i="21"/>
  <c r="R43" i="18"/>
  <c r="R43" i="14"/>
  <c r="R43" i="11"/>
  <c r="R43" i="20"/>
  <c r="R43" i="12"/>
  <c r="S44" i="9"/>
  <c r="S44" i="10"/>
  <c r="R44" i="9"/>
  <c r="R44" i="10"/>
  <c r="S43" i="9"/>
  <c r="S43" i="10"/>
  <c r="R43" i="9"/>
  <c r="R43" i="10"/>
  <c r="S45" i="9"/>
  <c r="S45" i="10"/>
  <c r="P45" i="2"/>
  <c r="O45" i="10"/>
  <c r="O45" i="9"/>
  <c r="R45" i="10"/>
  <c r="R45" i="9"/>
  <c r="P43" i="2"/>
  <c r="O43" i="9"/>
  <c r="P44" i="2"/>
  <c r="O44" i="9"/>
  <c r="U59" i="2"/>
  <c r="W59" i="2" s="1"/>
  <c r="U62" i="2"/>
  <c r="W62" i="2" s="1"/>
  <c r="U50" i="2"/>
  <c r="U57" i="2"/>
  <c r="W57" i="2" s="1"/>
  <c r="U49" i="2"/>
  <c r="W49" i="2" s="1"/>
  <c r="U60" i="2"/>
  <c r="W60" i="2" s="1"/>
  <c r="U56" i="2"/>
  <c r="W56" i="2" s="1"/>
  <c r="U52" i="2"/>
  <c r="W52" i="2" s="1"/>
  <c r="U48" i="2"/>
  <c r="U55" i="2"/>
  <c r="W55" i="2" s="1"/>
  <c r="U58" i="2"/>
  <c r="W58" i="2" s="1"/>
  <c r="U54" i="2"/>
  <c r="W54" i="2" s="1"/>
  <c r="U53" i="2"/>
  <c r="W53" i="2" s="1"/>
  <c r="W50" i="2" l="1"/>
  <c r="W50" i="27" s="1"/>
  <c r="AC62" i="2"/>
  <c r="P62" i="19"/>
  <c r="P62" i="17"/>
  <c r="P62" i="16"/>
  <c r="P62" i="15"/>
  <c r="P62" i="13"/>
  <c r="P62" i="27"/>
  <c r="I77" i="27" s="1"/>
  <c r="P62" i="26"/>
  <c r="P62" i="25"/>
  <c r="P62" i="24"/>
  <c r="P62" i="23"/>
  <c r="P62" i="22"/>
  <c r="P62" i="21"/>
  <c r="P62" i="18"/>
  <c r="P62" i="14"/>
  <c r="P62" i="11"/>
  <c r="P62" i="20"/>
  <c r="P62" i="12"/>
  <c r="P62" i="10"/>
  <c r="P62" i="9"/>
  <c r="AC61" i="2"/>
  <c r="P61" i="25"/>
  <c r="P61" i="21"/>
  <c r="P61" i="16"/>
  <c r="P61" i="24"/>
  <c r="P61" i="19"/>
  <c r="P61" i="15"/>
  <c r="P61" i="27"/>
  <c r="P61" i="23"/>
  <c r="P61" i="20"/>
  <c r="P61" i="11"/>
  <c r="P61" i="26"/>
  <c r="I77" i="26" s="1"/>
  <c r="P61" i="22"/>
  <c r="P61" i="18"/>
  <c r="P61" i="17"/>
  <c r="P61" i="14"/>
  <c r="P61" i="13"/>
  <c r="P61" i="12"/>
  <c r="P61" i="9"/>
  <c r="P61" i="10"/>
  <c r="AC60" i="2"/>
  <c r="P60" i="26"/>
  <c r="P60" i="24"/>
  <c r="P60" i="22"/>
  <c r="P60" i="18"/>
  <c r="P60" i="14"/>
  <c r="P60" i="20"/>
  <c r="P60" i="19"/>
  <c r="P60" i="17"/>
  <c r="P60" i="15"/>
  <c r="P60" i="13"/>
  <c r="P60" i="27"/>
  <c r="P60" i="25"/>
  <c r="I77" i="25" s="1"/>
  <c r="P60" i="23"/>
  <c r="P60" i="21"/>
  <c r="P60" i="12"/>
  <c r="P60" i="11"/>
  <c r="P60" i="16"/>
  <c r="P60" i="9"/>
  <c r="P60" i="10"/>
  <c r="AC59" i="2"/>
  <c r="P59" i="25"/>
  <c r="P59" i="21"/>
  <c r="P59" i="20"/>
  <c r="P59" i="26"/>
  <c r="P59" i="22"/>
  <c r="P59" i="19"/>
  <c r="P59" i="18"/>
  <c r="P59" i="15"/>
  <c r="P59" i="14"/>
  <c r="P59" i="12"/>
  <c r="P59" i="27"/>
  <c r="P59" i="23"/>
  <c r="P59" i="16"/>
  <c r="P59" i="11"/>
  <c r="P59" i="24"/>
  <c r="I77" i="24" s="1"/>
  <c r="P59" i="17"/>
  <c r="P59" i="13"/>
  <c r="P59" i="9"/>
  <c r="P59" i="10"/>
  <c r="AC58" i="2"/>
  <c r="P58" i="19"/>
  <c r="P58" i="17"/>
  <c r="P58" i="16"/>
  <c r="P58" i="15"/>
  <c r="P58" i="13"/>
  <c r="P58" i="12"/>
  <c r="P58" i="27"/>
  <c r="P58" i="26"/>
  <c r="P58" i="25"/>
  <c r="P58" i="24"/>
  <c r="P58" i="23"/>
  <c r="I77" i="23" s="1"/>
  <c r="P58" i="22"/>
  <c r="P58" i="21"/>
  <c r="P58" i="18"/>
  <c r="P58" i="14"/>
  <c r="P58" i="11"/>
  <c r="P58" i="20"/>
  <c r="P58" i="10"/>
  <c r="P58" i="9"/>
  <c r="AC57" i="2"/>
  <c r="P57" i="25"/>
  <c r="P57" i="21"/>
  <c r="P57" i="16"/>
  <c r="P57" i="24"/>
  <c r="P57" i="19"/>
  <c r="P57" i="15"/>
  <c r="P57" i="27"/>
  <c r="P57" i="23"/>
  <c r="P57" i="20"/>
  <c r="P57" i="26"/>
  <c r="P57" i="22"/>
  <c r="I77" i="22" s="1"/>
  <c r="P57" i="18"/>
  <c r="P57" i="17"/>
  <c r="P57" i="14"/>
  <c r="P57" i="13"/>
  <c r="P57" i="12"/>
  <c r="P57" i="11"/>
  <c r="P57" i="9"/>
  <c r="P57" i="10"/>
  <c r="AC56" i="2"/>
  <c r="P56" i="26"/>
  <c r="P56" i="24"/>
  <c r="P56" i="22"/>
  <c r="P56" i="18"/>
  <c r="P56" i="14"/>
  <c r="P56" i="20"/>
  <c r="P56" i="19"/>
  <c r="P56" i="17"/>
  <c r="P56" i="15"/>
  <c r="P56" i="13"/>
  <c r="P56" i="27"/>
  <c r="P56" i="25"/>
  <c r="P56" i="23"/>
  <c r="P56" i="21"/>
  <c r="I77" i="21" s="1"/>
  <c r="P56" i="12"/>
  <c r="P56" i="11"/>
  <c r="P56" i="16"/>
  <c r="P56" i="9"/>
  <c r="P56" i="10"/>
  <c r="AC55" i="2"/>
  <c r="P55" i="25"/>
  <c r="P55" i="21"/>
  <c r="P55" i="20"/>
  <c r="I77" i="20" s="1"/>
  <c r="P55" i="26"/>
  <c r="P55" i="22"/>
  <c r="P55" i="19"/>
  <c r="P55" i="18"/>
  <c r="P55" i="15"/>
  <c r="P55" i="14"/>
  <c r="P55" i="12"/>
  <c r="P55" i="27"/>
  <c r="P55" i="23"/>
  <c r="P55" i="16"/>
  <c r="P55" i="11"/>
  <c r="P55" i="24"/>
  <c r="P55" i="17"/>
  <c r="P55" i="13"/>
  <c r="P55" i="9"/>
  <c r="P55" i="10"/>
  <c r="AC54" i="2"/>
  <c r="P54" i="19"/>
  <c r="I77" i="19" s="1"/>
  <c r="P54" i="17"/>
  <c r="P54" i="16"/>
  <c r="P54" i="15"/>
  <c r="P54" i="13"/>
  <c r="P54" i="27"/>
  <c r="P54" i="26"/>
  <c r="P54" i="25"/>
  <c r="P54" i="24"/>
  <c r="P54" i="23"/>
  <c r="P54" i="22"/>
  <c r="P54" i="21"/>
  <c r="P54" i="18"/>
  <c r="P54" i="14"/>
  <c r="P54" i="11"/>
  <c r="P54" i="20"/>
  <c r="P54" i="12"/>
  <c r="P54" i="10"/>
  <c r="P54" i="9"/>
  <c r="AC53" i="2"/>
  <c r="P53" i="25"/>
  <c r="P53" i="21"/>
  <c r="P53" i="16"/>
  <c r="P53" i="24"/>
  <c r="P53" i="19"/>
  <c r="P53" i="15"/>
  <c r="P53" i="27"/>
  <c r="P53" i="23"/>
  <c r="P53" i="20"/>
  <c r="P53" i="11"/>
  <c r="P53" i="26"/>
  <c r="P53" i="22"/>
  <c r="P53" i="18"/>
  <c r="I77" i="18" s="1"/>
  <c r="P53" i="17"/>
  <c r="P53" i="14"/>
  <c r="P53" i="13"/>
  <c r="P53" i="12"/>
  <c r="P53" i="9"/>
  <c r="P53" i="10"/>
  <c r="W51" i="2"/>
  <c r="W51" i="10" s="1"/>
  <c r="AC52" i="2"/>
  <c r="P52" i="26"/>
  <c r="P52" i="24"/>
  <c r="P52" i="22"/>
  <c r="P52" i="18"/>
  <c r="P52" i="14"/>
  <c r="P52" i="13"/>
  <c r="P52" i="16"/>
  <c r="P52" i="20"/>
  <c r="P52" i="19"/>
  <c r="P52" i="17"/>
  <c r="I77" i="17" s="1"/>
  <c r="P52" i="15"/>
  <c r="P52" i="27"/>
  <c r="P52" i="25"/>
  <c r="P52" i="23"/>
  <c r="P52" i="21"/>
  <c r="P52" i="12"/>
  <c r="P52" i="11"/>
  <c r="P52" i="9"/>
  <c r="P52" i="10"/>
  <c r="AC51" i="2"/>
  <c r="P51" i="25"/>
  <c r="P51" i="21"/>
  <c r="P51" i="20"/>
  <c r="P51" i="19"/>
  <c r="P51" i="26"/>
  <c r="P51" i="22"/>
  <c r="P51" i="15"/>
  <c r="P51" i="27"/>
  <c r="P51" i="23"/>
  <c r="P51" i="16"/>
  <c r="I77" i="16" s="1"/>
  <c r="P51" i="11"/>
  <c r="P51" i="24"/>
  <c r="P51" i="17"/>
  <c r="P51" i="13"/>
  <c r="P51" i="18"/>
  <c r="P51" i="14"/>
  <c r="P51" i="12"/>
  <c r="P51" i="10"/>
  <c r="P51" i="9"/>
  <c r="AC50" i="2"/>
  <c r="P50" i="19"/>
  <c r="P50" i="17"/>
  <c r="P50" i="16"/>
  <c r="P50" i="15"/>
  <c r="I77" i="15" s="1"/>
  <c r="P50" i="13"/>
  <c r="P50" i="11"/>
  <c r="P50" i="27"/>
  <c r="P50" i="26"/>
  <c r="P50" i="25"/>
  <c r="P50" i="24"/>
  <c r="P50" i="23"/>
  <c r="P50" i="22"/>
  <c r="P50" i="21"/>
  <c r="P50" i="18"/>
  <c r="P50" i="14"/>
  <c r="P50" i="20"/>
  <c r="P50" i="12"/>
  <c r="P50" i="9"/>
  <c r="P50" i="10"/>
  <c r="AC49" i="2"/>
  <c r="P49" i="25"/>
  <c r="P49" i="21"/>
  <c r="P49" i="16"/>
  <c r="P49" i="11"/>
  <c r="P49" i="24"/>
  <c r="P49" i="19"/>
  <c r="P49" i="15"/>
  <c r="P49" i="27"/>
  <c r="P49" i="23"/>
  <c r="P49" i="20"/>
  <c r="P49" i="26"/>
  <c r="P49" i="22"/>
  <c r="P49" i="18"/>
  <c r="P49" i="17"/>
  <c r="P49" i="14"/>
  <c r="I77" i="14" s="1"/>
  <c r="P49" i="13"/>
  <c r="P49" i="12"/>
  <c r="P49" i="9"/>
  <c r="P49" i="10"/>
  <c r="AC48" i="2"/>
  <c r="P48" i="26"/>
  <c r="P48" i="24"/>
  <c r="P48" i="22"/>
  <c r="P48" i="18"/>
  <c r="P48" i="14"/>
  <c r="P48" i="20"/>
  <c r="P48" i="19"/>
  <c r="P48" i="17"/>
  <c r="P48" i="15"/>
  <c r="P48" i="13"/>
  <c r="I77" i="13" s="1"/>
  <c r="P48" i="27"/>
  <c r="P48" i="25"/>
  <c r="P48" i="23"/>
  <c r="P48" i="21"/>
  <c r="P48" i="12"/>
  <c r="P48" i="11"/>
  <c r="P48" i="16"/>
  <c r="P48" i="9"/>
  <c r="P48" i="10"/>
  <c r="AC47" i="2"/>
  <c r="P47" i="25"/>
  <c r="P47" i="21"/>
  <c r="P47" i="20"/>
  <c r="P47" i="26"/>
  <c r="P47" i="22"/>
  <c r="P47" i="19"/>
  <c r="P47" i="18"/>
  <c r="P47" i="15"/>
  <c r="P47" i="14"/>
  <c r="P47" i="12"/>
  <c r="I77" i="12" s="1"/>
  <c r="P47" i="27"/>
  <c r="P47" i="23"/>
  <c r="P47" i="16"/>
  <c r="P47" i="11"/>
  <c r="P47" i="24"/>
  <c r="P47" i="17"/>
  <c r="P47" i="13"/>
  <c r="P47" i="9"/>
  <c r="P47" i="10"/>
  <c r="AC46" i="2"/>
  <c r="P46" i="19"/>
  <c r="P46" i="17"/>
  <c r="P46" i="16"/>
  <c r="P46" i="15"/>
  <c r="P46" i="13"/>
  <c r="P46" i="27"/>
  <c r="P46" i="26"/>
  <c r="P46" i="25"/>
  <c r="P46" i="24"/>
  <c r="P46" i="23"/>
  <c r="P46" i="22"/>
  <c r="P46" i="21"/>
  <c r="P46" i="18"/>
  <c r="P46" i="14"/>
  <c r="P46" i="11"/>
  <c r="I77" i="11" s="1"/>
  <c r="P46" i="20"/>
  <c r="P46" i="12"/>
  <c r="P46" i="10"/>
  <c r="P46" i="9"/>
  <c r="U45" i="2"/>
  <c r="U45" i="10" s="1"/>
  <c r="P45" i="26"/>
  <c r="P45" i="22"/>
  <c r="P45" i="18"/>
  <c r="P45" i="17"/>
  <c r="P45" i="14"/>
  <c r="P45" i="13"/>
  <c r="P45" i="12"/>
  <c r="P45" i="25"/>
  <c r="P45" i="21"/>
  <c r="P45" i="16"/>
  <c r="P45" i="24"/>
  <c r="P45" i="19"/>
  <c r="P45" i="15"/>
  <c r="P45" i="27"/>
  <c r="P45" i="23"/>
  <c r="P45" i="20"/>
  <c r="P45" i="11"/>
  <c r="P44" i="10"/>
  <c r="P44" i="27"/>
  <c r="P44" i="25"/>
  <c r="P44" i="23"/>
  <c r="P44" i="21"/>
  <c r="P44" i="16"/>
  <c r="P44" i="26"/>
  <c r="P44" i="24"/>
  <c r="P44" i="22"/>
  <c r="P44" i="18"/>
  <c r="P44" i="14"/>
  <c r="P44" i="12"/>
  <c r="P44" i="20"/>
  <c r="P44" i="19"/>
  <c r="P44" i="17"/>
  <c r="P44" i="15"/>
  <c r="P44" i="13"/>
  <c r="P44" i="11"/>
  <c r="U43" i="2"/>
  <c r="U43" i="24" s="1"/>
  <c r="P43" i="19"/>
  <c r="P43" i="17"/>
  <c r="P43" i="16"/>
  <c r="P43" i="15"/>
  <c r="P43" i="13"/>
  <c r="P43" i="11"/>
  <c r="P43" i="27"/>
  <c r="P43" i="26"/>
  <c r="P43" i="25"/>
  <c r="P43" i="24"/>
  <c r="P43" i="23"/>
  <c r="P43" i="22"/>
  <c r="P43" i="21"/>
  <c r="P43" i="18"/>
  <c r="P43" i="14"/>
  <c r="P43" i="12"/>
  <c r="P43" i="20"/>
  <c r="W54" i="10"/>
  <c r="W54" i="26"/>
  <c r="W54" i="27"/>
  <c r="W54" i="25"/>
  <c r="W54" i="23"/>
  <c r="W54" i="24"/>
  <c r="W54" i="21"/>
  <c r="W54" i="20"/>
  <c r="W54" i="22"/>
  <c r="W54" i="19"/>
  <c r="W54" i="18"/>
  <c r="W54" i="17"/>
  <c r="W54" i="15"/>
  <c r="W54" i="14"/>
  <c r="W54" i="13"/>
  <c r="W54" i="16"/>
  <c r="W54" i="12"/>
  <c r="W54" i="11"/>
  <c r="U61" i="26"/>
  <c r="U61" i="27"/>
  <c r="U61" i="23"/>
  <c r="U61" i="24"/>
  <c r="U61" i="25"/>
  <c r="U61" i="22"/>
  <c r="U61" i="21"/>
  <c r="U61" i="20"/>
  <c r="U61" i="19"/>
  <c r="U61" i="17"/>
  <c r="U61" i="18"/>
  <c r="U61" i="16"/>
  <c r="U61" i="12"/>
  <c r="U61" i="11"/>
  <c r="U61" i="14"/>
  <c r="U61" i="15"/>
  <c r="U61" i="13"/>
  <c r="U54" i="26"/>
  <c r="U54" i="27"/>
  <c r="U54" i="24"/>
  <c r="U54" i="25"/>
  <c r="U54" i="23"/>
  <c r="U54" i="22"/>
  <c r="U54" i="21"/>
  <c r="U54" i="20"/>
  <c r="U54" i="17"/>
  <c r="U54" i="19"/>
  <c r="U54" i="18"/>
  <c r="U54" i="16"/>
  <c r="U54" i="15"/>
  <c r="U54" i="11"/>
  <c r="U54" i="14"/>
  <c r="U54" i="13"/>
  <c r="U54" i="12"/>
  <c r="U51" i="26"/>
  <c r="U51" i="27"/>
  <c r="U51" i="25"/>
  <c r="U51" i="23"/>
  <c r="U51" i="24"/>
  <c r="U51" i="22"/>
  <c r="U51" i="20"/>
  <c r="U51" i="21"/>
  <c r="U51" i="18"/>
  <c r="U51" i="19"/>
  <c r="U51" i="17"/>
  <c r="U51" i="15"/>
  <c r="U51" i="14"/>
  <c r="U51" i="16"/>
  <c r="U51" i="13"/>
  <c r="U51" i="12"/>
  <c r="U51" i="11"/>
  <c r="W57" i="10"/>
  <c r="W57" i="26"/>
  <c r="W57" i="27"/>
  <c r="W57" i="25"/>
  <c r="W57" i="24"/>
  <c r="W57" i="23"/>
  <c r="W57" i="22"/>
  <c r="W57" i="21"/>
  <c r="W57" i="20"/>
  <c r="W57" i="19"/>
  <c r="W57" i="17"/>
  <c r="W57" i="18"/>
  <c r="W57" i="16"/>
  <c r="W57" i="15"/>
  <c r="W57" i="14"/>
  <c r="W57" i="13"/>
  <c r="W57" i="12"/>
  <c r="W57" i="11"/>
  <c r="W53" i="10"/>
  <c r="W53" i="26"/>
  <c r="W53" i="27"/>
  <c r="W53" i="24"/>
  <c r="W53" i="25"/>
  <c r="W53" i="23"/>
  <c r="W53" i="21"/>
  <c r="W53" i="20"/>
  <c r="W53" i="22"/>
  <c r="W53" i="17"/>
  <c r="W53" i="19"/>
  <c r="W53" i="18"/>
  <c r="W53" i="15"/>
  <c r="W53" i="11"/>
  <c r="W53" i="14"/>
  <c r="W53" i="13"/>
  <c r="W53" i="16"/>
  <c r="W53" i="12"/>
  <c r="W58" i="10"/>
  <c r="W58" i="26"/>
  <c r="W58" i="27"/>
  <c r="W58" i="25"/>
  <c r="W58" i="23"/>
  <c r="W58" i="24"/>
  <c r="W58" i="22"/>
  <c r="W58" i="20"/>
  <c r="W58" i="21"/>
  <c r="W58" i="18"/>
  <c r="W58" i="19"/>
  <c r="W58" i="17"/>
  <c r="W58" i="15"/>
  <c r="W58" i="14"/>
  <c r="W58" i="16"/>
  <c r="W58" i="13"/>
  <c r="W58" i="12"/>
  <c r="W58" i="11"/>
  <c r="W55" i="10"/>
  <c r="W55" i="27"/>
  <c r="W55" i="26"/>
  <c r="W55" i="23"/>
  <c r="W55" i="24"/>
  <c r="W55" i="25"/>
  <c r="W55" i="22"/>
  <c r="W55" i="19"/>
  <c r="W55" i="21"/>
  <c r="W55" i="20"/>
  <c r="W55" i="18"/>
  <c r="W55" i="16"/>
  <c r="W55" i="17"/>
  <c r="W55" i="15"/>
  <c r="W55" i="13"/>
  <c r="W55" i="12"/>
  <c r="W55" i="11"/>
  <c r="W55" i="14"/>
  <c r="W52" i="10"/>
  <c r="W52" i="27"/>
  <c r="W52" i="23"/>
  <c r="W52" i="26"/>
  <c r="W52" i="24"/>
  <c r="W52" i="25"/>
  <c r="W52" i="22"/>
  <c r="W52" i="21"/>
  <c r="W52" i="20"/>
  <c r="W52" i="19"/>
  <c r="W52" i="17"/>
  <c r="W52" i="18"/>
  <c r="W52" i="16"/>
  <c r="W52" i="12"/>
  <c r="W52" i="11"/>
  <c r="W52" i="14"/>
  <c r="W52" i="15"/>
  <c r="W52" i="13"/>
  <c r="W60" i="10"/>
  <c r="W60" i="26"/>
  <c r="W60" i="27"/>
  <c r="W60" i="25"/>
  <c r="W60" i="23"/>
  <c r="W60" i="24"/>
  <c r="W60" i="22"/>
  <c r="W60" i="21"/>
  <c r="W60" i="20"/>
  <c r="W60" i="19"/>
  <c r="W60" i="17"/>
  <c r="W60" i="18"/>
  <c r="W60" i="16"/>
  <c r="W60" i="12"/>
  <c r="W60" i="15"/>
  <c r="W60" i="11"/>
  <c r="W60" i="14"/>
  <c r="W60" i="13"/>
  <c r="U57" i="26"/>
  <c r="U57" i="27"/>
  <c r="U57" i="23"/>
  <c r="U57" i="25"/>
  <c r="U57" i="24"/>
  <c r="U57" i="22"/>
  <c r="U57" i="21"/>
  <c r="U57" i="20"/>
  <c r="U57" i="19"/>
  <c r="U57" i="17"/>
  <c r="U57" i="18"/>
  <c r="U57" i="16"/>
  <c r="U57" i="12"/>
  <c r="U57" i="15"/>
  <c r="U57" i="14"/>
  <c r="U57" i="13"/>
  <c r="U57" i="11"/>
  <c r="U50" i="26"/>
  <c r="U50" i="27"/>
  <c r="U50" i="24"/>
  <c r="U50" i="25"/>
  <c r="U50" i="23"/>
  <c r="U50" i="21"/>
  <c r="U50" i="20"/>
  <c r="U50" i="22"/>
  <c r="U50" i="17"/>
  <c r="U50" i="19"/>
  <c r="U50" i="18"/>
  <c r="U50" i="16"/>
  <c r="U50" i="11"/>
  <c r="U50" i="14"/>
  <c r="U50" i="13"/>
  <c r="U50" i="15"/>
  <c r="U50" i="12"/>
  <c r="U46" i="10"/>
  <c r="U46" i="26"/>
  <c r="U46" i="27"/>
  <c r="U46" i="24"/>
  <c r="U46" i="25"/>
  <c r="U46" i="23"/>
  <c r="U46" i="20"/>
  <c r="U46" i="22"/>
  <c r="U46" i="21"/>
  <c r="U46" i="19"/>
  <c r="U46" i="17"/>
  <c r="U46" i="18"/>
  <c r="U46" i="11"/>
  <c r="U46" i="14"/>
  <c r="U46" i="16"/>
  <c r="U46" i="15"/>
  <c r="U46" i="13"/>
  <c r="U46" i="12"/>
  <c r="U53" i="27"/>
  <c r="U53" i="26"/>
  <c r="U53" i="25"/>
  <c r="U53" i="23"/>
  <c r="U53" i="24"/>
  <c r="U53" i="22"/>
  <c r="U53" i="21"/>
  <c r="U53" i="20"/>
  <c r="U53" i="19"/>
  <c r="U53" i="17"/>
  <c r="U53" i="18"/>
  <c r="U53" i="16"/>
  <c r="U53" i="12"/>
  <c r="U53" i="15"/>
  <c r="U53" i="14"/>
  <c r="U53" i="13"/>
  <c r="U53" i="11"/>
  <c r="U58" i="26"/>
  <c r="U58" i="27"/>
  <c r="U58" i="25"/>
  <c r="U58" i="24"/>
  <c r="U58" i="23"/>
  <c r="U58" i="22"/>
  <c r="U58" i="20"/>
  <c r="U58" i="21"/>
  <c r="U58" i="17"/>
  <c r="U58" i="18"/>
  <c r="U58" i="16"/>
  <c r="U58" i="19"/>
  <c r="U58" i="11"/>
  <c r="U58" i="15"/>
  <c r="U58" i="14"/>
  <c r="U58" i="13"/>
  <c r="U58" i="12"/>
  <c r="U55" i="26"/>
  <c r="U55" i="27"/>
  <c r="U55" i="25"/>
  <c r="U55" i="23"/>
  <c r="U55" i="24"/>
  <c r="U55" i="20"/>
  <c r="U55" i="22"/>
  <c r="U55" i="21"/>
  <c r="U55" i="18"/>
  <c r="U55" i="19"/>
  <c r="U55" i="17"/>
  <c r="U55" i="15"/>
  <c r="U55" i="14"/>
  <c r="U55" i="16"/>
  <c r="U55" i="13"/>
  <c r="U55" i="12"/>
  <c r="U55" i="11"/>
  <c r="U56" i="27"/>
  <c r="U56" i="26"/>
  <c r="U56" i="25"/>
  <c r="U56" i="23"/>
  <c r="U56" i="24"/>
  <c r="U56" i="22"/>
  <c r="U56" i="19"/>
  <c r="U56" i="21"/>
  <c r="U56" i="20"/>
  <c r="U56" i="18"/>
  <c r="U56" i="16"/>
  <c r="U56" i="17"/>
  <c r="U56" i="13"/>
  <c r="U56" i="15"/>
  <c r="U56" i="12"/>
  <c r="U56" i="11"/>
  <c r="U56" i="14"/>
  <c r="W49" i="10"/>
  <c r="W49" i="26"/>
  <c r="W49" i="27"/>
  <c r="W49" i="24"/>
  <c r="W49" i="25"/>
  <c r="W49" i="23"/>
  <c r="W49" i="20"/>
  <c r="W49" i="22"/>
  <c r="W49" i="21"/>
  <c r="W49" i="19"/>
  <c r="W49" i="17"/>
  <c r="W49" i="18"/>
  <c r="W49" i="16"/>
  <c r="W49" i="14"/>
  <c r="W49" i="13"/>
  <c r="W49" i="15"/>
  <c r="W49" i="12"/>
  <c r="W49" i="11"/>
  <c r="W61" i="10"/>
  <c r="W61" i="26"/>
  <c r="W61" i="27"/>
  <c r="W61" i="24"/>
  <c r="W61" i="25"/>
  <c r="W61" i="23"/>
  <c r="W61" i="22"/>
  <c r="W61" i="20"/>
  <c r="W61" i="21"/>
  <c r="W61" i="17"/>
  <c r="W61" i="19"/>
  <c r="W61" i="18"/>
  <c r="W61" i="16"/>
  <c r="W61" i="11"/>
  <c r="W61" i="14"/>
  <c r="W61" i="15"/>
  <c r="W61" i="13"/>
  <c r="W61" i="12"/>
  <c r="W62" i="10"/>
  <c r="W62" i="26"/>
  <c r="W62" i="27"/>
  <c r="W62" i="25"/>
  <c r="W62" i="23"/>
  <c r="W62" i="24"/>
  <c r="W62" i="20"/>
  <c r="W62" i="22"/>
  <c r="W62" i="19"/>
  <c r="W62" i="21"/>
  <c r="W62" i="18"/>
  <c r="W62" i="17"/>
  <c r="W62" i="15"/>
  <c r="W62" i="16"/>
  <c r="W62" i="14"/>
  <c r="W62" i="13"/>
  <c r="W62" i="12"/>
  <c r="W62" i="11"/>
  <c r="U49" i="27"/>
  <c r="U49" i="23"/>
  <c r="U49" i="26"/>
  <c r="U49" i="24"/>
  <c r="U49" i="25"/>
  <c r="U49" i="22"/>
  <c r="U49" i="21"/>
  <c r="U49" i="20"/>
  <c r="U49" i="19"/>
  <c r="U49" i="17"/>
  <c r="U49" i="18"/>
  <c r="U49" i="16"/>
  <c r="U49" i="15"/>
  <c r="U49" i="12"/>
  <c r="U49" i="11"/>
  <c r="U49" i="14"/>
  <c r="U49" i="13"/>
  <c r="U48" i="10"/>
  <c r="U48" i="27"/>
  <c r="U48" i="26"/>
  <c r="U48" i="23"/>
  <c r="U48" i="25"/>
  <c r="U48" i="24"/>
  <c r="U48" i="22"/>
  <c r="U48" i="21"/>
  <c r="U48" i="20"/>
  <c r="U48" i="19"/>
  <c r="U48" i="18"/>
  <c r="U48" i="16"/>
  <c r="U48" i="17"/>
  <c r="U48" i="13"/>
  <c r="U48" i="11"/>
  <c r="U48" i="12"/>
  <c r="U48" i="15"/>
  <c r="U48" i="14"/>
  <c r="W56" i="10"/>
  <c r="W56" i="27"/>
  <c r="W56" i="26"/>
  <c r="W56" i="23"/>
  <c r="W56" i="24"/>
  <c r="W56" i="25"/>
  <c r="W56" i="22"/>
  <c r="W56" i="21"/>
  <c r="W56" i="20"/>
  <c r="W56" i="19"/>
  <c r="W56" i="17"/>
  <c r="W56" i="18"/>
  <c r="W56" i="16"/>
  <c r="W56" i="15"/>
  <c r="W56" i="12"/>
  <c r="W56" i="11"/>
  <c r="W56" i="14"/>
  <c r="W56" i="13"/>
  <c r="U52" i="27"/>
  <c r="U52" i="26"/>
  <c r="U52" i="23"/>
  <c r="U52" i="24"/>
  <c r="U52" i="25"/>
  <c r="U52" i="21"/>
  <c r="U52" i="22"/>
  <c r="U52" i="20"/>
  <c r="U52" i="18"/>
  <c r="U52" i="16"/>
  <c r="U52" i="19"/>
  <c r="U52" i="17"/>
  <c r="U52" i="15"/>
  <c r="U52" i="13"/>
  <c r="U52" i="11"/>
  <c r="U52" i="12"/>
  <c r="U52" i="14"/>
  <c r="W59" i="10"/>
  <c r="W59" i="27"/>
  <c r="W59" i="26"/>
  <c r="W59" i="25"/>
  <c r="W59" i="23"/>
  <c r="W59" i="24"/>
  <c r="W59" i="19"/>
  <c r="W59" i="22"/>
  <c r="W59" i="21"/>
  <c r="W59" i="20"/>
  <c r="W59" i="18"/>
  <c r="W59" i="16"/>
  <c r="W59" i="17"/>
  <c r="W59" i="13"/>
  <c r="W59" i="15"/>
  <c r="W59" i="12"/>
  <c r="W59" i="11"/>
  <c r="W59" i="14"/>
  <c r="U62" i="26"/>
  <c r="U62" i="27"/>
  <c r="U62" i="24"/>
  <c r="U62" i="25"/>
  <c r="U62" i="23"/>
  <c r="U62" i="20"/>
  <c r="U62" i="22"/>
  <c r="U62" i="21"/>
  <c r="U62" i="17"/>
  <c r="U62" i="19"/>
  <c r="U62" i="18"/>
  <c r="U62" i="16"/>
  <c r="U62" i="11"/>
  <c r="U62" i="14"/>
  <c r="U62" i="15"/>
  <c r="U62" i="13"/>
  <c r="U62" i="12"/>
  <c r="U47" i="10"/>
  <c r="U47" i="27"/>
  <c r="U47" i="25"/>
  <c r="U47" i="26"/>
  <c r="U47" i="23"/>
  <c r="U47" i="24"/>
  <c r="U47" i="21"/>
  <c r="U47" i="20"/>
  <c r="U47" i="22"/>
  <c r="U47" i="19"/>
  <c r="U47" i="18"/>
  <c r="U47" i="17"/>
  <c r="U47" i="15"/>
  <c r="U47" i="14"/>
  <c r="U47" i="13"/>
  <c r="U47" i="12"/>
  <c r="U47" i="16"/>
  <c r="U47" i="11"/>
  <c r="U60" i="27"/>
  <c r="U60" i="26"/>
  <c r="U60" i="25"/>
  <c r="U60" i="23"/>
  <c r="U60" i="24"/>
  <c r="U60" i="19"/>
  <c r="U60" i="22"/>
  <c r="U60" i="21"/>
  <c r="U60" i="20"/>
  <c r="U60" i="18"/>
  <c r="U60" i="16"/>
  <c r="U60" i="17"/>
  <c r="U60" i="13"/>
  <c r="U60" i="12"/>
  <c r="U60" i="15"/>
  <c r="U60" i="11"/>
  <c r="U60" i="14"/>
  <c r="W50" i="26"/>
  <c r="W50" i="23"/>
  <c r="W50" i="21"/>
  <c r="W50" i="15"/>
  <c r="W50" i="13"/>
  <c r="W50" i="16"/>
  <c r="W50" i="11"/>
  <c r="U59" i="26"/>
  <c r="U59" i="27"/>
  <c r="U59" i="25"/>
  <c r="U59" i="23"/>
  <c r="U59" i="24"/>
  <c r="U59" i="20"/>
  <c r="U59" i="19"/>
  <c r="U59" i="22"/>
  <c r="U59" i="21"/>
  <c r="U59" i="18"/>
  <c r="U59" i="17"/>
  <c r="U59" i="15"/>
  <c r="U59" i="16"/>
  <c r="U59" i="14"/>
  <c r="U59" i="13"/>
  <c r="U59" i="12"/>
  <c r="U59" i="11"/>
  <c r="U44" i="2"/>
  <c r="W44" i="2" s="1"/>
  <c r="P43" i="10"/>
  <c r="I77" i="2"/>
  <c r="U55" i="9"/>
  <c r="U55" i="10"/>
  <c r="U49" i="9"/>
  <c r="U49" i="10"/>
  <c r="U61" i="9"/>
  <c r="U61" i="10"/>
  <c r="U54" i="9"/>
  <c r="U54" i="10"/>
  <c r="U51" i="9"/>
  <c r="U51" i="10"/>
  <c r="U52" i="9"/>
  <c r="U52" i="10"/>
  <c r="U57" i="9"/>
  <c r="U57" i="10"/>
  <c r="U50" i="9"/>
  <c r="U50" i="10"/>
  <c r="U59" i="9"/>
  <c r="U59" i="10"/>
  <c r="U53" i="9"/>
  <c r="U53" i="10"/>
  <c r="U56" i="9"/>
  <c r="U56" i="10"/>
  <c r="U62" i="9"/>
  <c r="U62" i="10"/>
  <c r="U58" i="9"/>
  <c r="U58" i="10"/>
  <c r="U60" i="9"/>
  <c r="U60" i="10"/>
  <c r="AC45" i="2"/>
  <c r="P45" i="9"/>
  <c r="P45" i="10"/>
  <c r="I77" i="10" s="1"/>
  <c r="AC43" i="2"/>
  <c r="P43" i="9"/>
  <c r="AC44" i="2"/>
  <c r="P44" i="9"/>
  <c r="I77" i="9" s="1"/>
  <c r="W51" i="9"/>
  <c r="W48" i="2"/>
  <c r="U48" i="9"/>
  <c r="AD56" i="2"/>
  <c r="W56" i="9"/>
  <c r="W47" i="2"/>
  <c r="U47" i="9"/>
  <c r="AD57" i="2"/>
  <c r="W57" i="9"/>
  <c r="AD50" i="2"/>
  <c r="W50" i="9"/>
  <c r="AD53" i="2"/>
  <c r="W53" i="9"/>
  <c r="AD58" i="2"/>
  <c r="W58" i="9"/>
  <c r="AD55" i="2"/>
  <c r="W55" i="9"/>
  <c r="AD52" i="2"/>
  <c r="W52" i="9"/>
  <c r="AD60" i="2"/>
  <c r="W60" i="9"/>
  <c r="AD49" i="2"/>
  <c r="W49" i="9"/>
  <c r="AD61" i="2"/>
  <c r="W61" i="9"/>
  <c r="AD62" i="2"/>
  <c r="W62" i="9"/>
  <c r="W46" i="2"/>
  <c r="U46" i="9"/>
  <c r="AD54" i="2"/>
  <c r="W54" i="9"/>
  <c r="AD59" i="2"/>
  <c r="W59" i="9"/>
  <c r="K137" i="2"/>
  <c r="K81" i="2"/>
  <c r="I110" i="2"/>
  <c r="I81" i="2"/>
  <c r="K138" i="2"/>
  <c r="I137" i="2"/>
  <c r="I142" i="2" s="1"/>
  <c r="K82" i="2"/>
  <c r="K110" i="2"/>
  <c r="K63" i="2"/>
  <c r="M63" i="2"/>
  <c r="W43" i="2" l="1"/>
  <c r="W43" i="23" s="1"/>
  <c r="AD51" i="2"/>
  <c r="AD51" i="24" s="1"/>
  <c r="W50" i="19"/>
  <c r="W50" i="10"/>
  <c r="W45" i="2"/>
  <c r="W45" i="24" s="1"/>
  <c r="W51" i="19"/>
  <c r="W51" i="18"/>
  <c r="W51" i="11"/>
  <c r="W51" i="23"/>
  <c r="W51" i="12"/>
  <c r="W51" i="21"/>
  <c r="U45" i="9"/>
  <c r="W50" i="14"/>
  <c r="W50" i="24"/>
  <c r="W51" i="14"/>
  <c r="W51" i="16"/>
  <c r="W51" i="26"/>
  <c r="W51" i="13"/>
  <c r="W51" i="22"/>
  <c r="W51" i="27"/>
  <c r="U43" i="10"/>
  <c r="W50" i="12"/>
  <c r="W50" i="17"/>
  <c r="W50" i="22"/>
  <c r="W50" i="25"/>
  <c r="W50" i="18"/>
  <c r="W50" i="20"/>
  <c r="W51" i="24"/>
  <c r="U45" i="14"/>
  <c r="U45" i="26"/>
  <c r="U45" i="16"/>
  <c r="U45" i="27"/>
  <c r="U43" i="12"/>
  <c r="U43" i="23"/>
  <c r="U45" i="15"/>
  <c r="U45" i="22"/>
  <c r="U45" i="21"/>
  <c r="U43" i="18"/>
  <c r="W51" i="15"/>
  <c r="W51" i="17"/>
  <c r="W51" i="20"/>
  <c r="W51" i="25"/>
  <c r="U45" i="12"/>
  <c r="U45" i="18"/>
  <c r="U45" i="25"/>
  <c r="U45" i="13"/>
  <c r="U45" i="19"/>
  <c r="U45" i="23"/>
  <c r="U43" i="13"/>
  <c r="U43" i="19"/>
  <c r="U43" i="26"/>
  <c r="U43" i="14"/>
  <c r="U43" i="21"/>
  <c r="U43" i="25"/>
  <c r="U43" i="11"/>
  <c r="U43" i="16"/>
  <c r="U43" i="22"/>
  <c r="U43" i="27"/>
  <c r="M63" i="22"/>
  <c r="M63" i="20"/>
  <c r="M63" i="19"/>
  <c r="M63" i="17"/>
  <c r="M63" i="26"/>
  <c r="M63" i="24"/>
  <c r="M63" i="16"/>
  <c r="M63" i="14"/>
  <c r="M63" i="23"/>
  <c r="M63" i="21"/>
  <c r="M63" i="15"/>
  <c r="M63" i="13"/>
  <c r="M63" i="27"/>
  <c r="M63" i="25"/>
  <c r="M63" i="18"/>
  <c r="M63" i="12"/>
  <c r="M63" i="11"/>
  <c r="M53" i="2"/>
  <c r="M52" i="2"/>
  <c r="M62" i="2"/>
  <c r="M59" i="2"/>
  <c r="M51" i="2"/>
  <c r="M48" i="2"/>
  <c r="M49" i="2"/>
  <c r="M61" i="2"/>
  <c r="M60" i="2"/>
  <c r="M56" i="2"/>
  <c r="M55" i="2"/>
  <c r="M57" i="2"/>
  <c r="M54" i="2"/>
  <c r="M58" i="2"/>
  <c r="M50" i="2"/>
  <c r="M47" i="2"/>
  <c r="K63" i="27"/>
  <c r="K63" i="23"/>
  <c r="K63" i="16"/>
  <c r="K63" i="11"/>
  <c r="K63" i="24"/>
  <c r="K63" i="17"/>
  <c r="K63" i="13"/>
  <c r="K63" i="25"/>
  <c r="K63" i="21"/>
  <c r="K63" i="20"/>
  <c r="K63" i="26"/>
  <c r="K63" i="22"/>
  <c r="K63" i="19"/>
  <c r="K63" i="18"/>
  <c r="K63" i="15"/>
  <c r="K63" i="14"/>
  <c r="K63" i="12"/>
  <c r="K61" i="2"/>
  <c r="K62" i="2"/>
  <c r="K55" i="2"/>
  <c r="K52" i="2"/>
  <c r="K50" i="2"/>
  <c r="K54" i="2"/>
  <c r="K53" i="2"/>
  <c r="K49" i="2"/>
  <c r="K47" i="2"/>
  <c r="K60" i="2"/>
  <c r="K59" i="2"/>
  <c r="K58" i="2"/>
  <c r="K57" i="2"/>
  <c r="K56" i="2"/>
  <c r="K51" i="2"/>
  <c r="K48" i="2"/>
  <c r="AC62" i="19"/>
  <c r="AC62" i="17"/>
  <c r="AC62" i="16"/>
  <c r="AC62" i="15"/>
  <c r="AC62" i="27"/>
  <c r="AC62" i="26"/>
  <c r="AC62" i="25"/>
  <c r="AC62" i="24"/>
  <c r="AC62" i="23"/>
  <c r="AC62" i="22"/>
  <c r="AC62" i="21"/>
  <c r="AC62" i="18"/>
  <c r="AC62" i="14"/>
  <c r="AC62" i="11"/>
  <c r="AC62" i="13"/>
  <c r="AC62" i="20"/>
  <c r="AC62" i="12"/>
  <c r="AC62" i="10"/>
  <c r="AC62" i="9"/>
  <c r="AC61" i="26"/>
  <c r="AC61" i="22"/>
  <c r="AC61" i="18"/>
  <c r="AC61" i="17"/>
  <c r="AC61" i="14"/>
  <c r="AC61" i="13"/>
  <c r="AC61" i="12"/>
  <c r="AC61" i="25"/>
  <c r="AC61" i="21"/>
  <c r="AC61" i="16"/>
  <c r="AC61" i="24"/>
  <c r="AC61" i="19"/>
  <c r="AC61" i="15"/>
  <c r="AC61" i="27"/>
  <c r="AC61" i="23"/>
  <c r="AC61" i="20"/>
  <c r="AC61" i="11"/>
  <c r="AC61" i="10"/>
  <c r="AC61" i="9"/>
  <c r="AC60" i="16"/>
  <c r="AC60" i="26"/>
  <c r="AC60" i="24"/>
  <c r="AC60" i="22"/>
  <c r="AC60" i="18"/>
  <c r="AC60" i="14"/>
  <c r="AC60" i="20"/>
  <c r="AC60" i="19"/>
  <c r="AC60" i="17"/>
  <c r="AC60" i="15"/>
  <c r="AC60" i="13"/>
  <c r="AC60" i="11"/>
  <c r="AC60" i="27"/>
  <c r="AC60" i="25"/>
  <c r="AC60" i="23"/>
  <c r="AC60" i="21"/>
  <c r="AC60" i="12"/>
  <c r="AC60" i="10"/>
  <c r="AC60" i="9"/>
  <c r="AC59" i="24"/>
  <c r="AC59" i="17"/>
  <c r="AC59" i="13"/>
  <c r="AC59" i="25"/>
  <c r="AC59" i="21"/>
  <c r="AC59" i="20"/>
  <c r="AC59" i="26"/>
  <c r="AC59" i="22"/>
  <c r="AC59" i="19"/>
  <c r="AC59" i="18"/>
  <c r="AC59" i="15"/>
  <c r="AC59" i="14"/>
  <c r="AC59" i="12"/>
  <c r="AC59" i="27"/>
  <c r="AC59" i="23"/>
  <c r="AC59" i="16"/>
  <c r="AC59" i="11"/>
  <c r="AC59" i="10"/>
  <c r="AC59" i="9"/>
  <c r="AC58" i="20"/>
  <c r="AC58" i="12"/>
  <c r="AC58" i="11"/>
  <c r="AC58" i="19"/>
  <c r="AC58" i="17"/>
  <c r="AC58" i="16"/>
  <c r="AC58" i="15"/>
  <c r="AC58" i="13"/>
  <c r="AC58" i="27"/>
  <c r="AC58" i="26"/>
  <c r="AC58" i="25"/>
  <c r="AC58" i="24"/>
  <c r="AC58" i="23"/>
  <c r="AC58" i="22"/>
  <c r="AC58" i="21"/>
  <c r="AC58" i="18"/>
  <c r="AC58" i="14"/>
  <c r="AC58" i="9"/>
  <c r="AC58" i="10"/>
  <c r="AC57" i="26"/>
  <c r="AC57" i="22"/>
  <c r="AC57" i="18"/>
  <c r="AC57" i="17"/>
  <c r="AC57" i="14"/>
  <c r="AC57" i="13"/>
  <c r="AC57" i="12"/>
  <c r="AC57" i="25"/>
  <c r="AC57" i="21"/>
  <c r="AC57" i="16"/>
  <c r="AC57" i="24"/>
  <c r="AC57" i="19"/>
  <c r="AC57" i="15"/>
  <c r="AC57" i="27"/>
  <c r="AC57" i="23"/>
  <c r="AC57" i="20"/>
  <c r="AC57" i="11"/>
  <c r="AC57" i="10"/>
  <c r="AC57" i="9"/>
  <c r="AC56" i="16"/>
  <c r="AC56" i="26"/>
  <c r="AC56" i="24"/>
  <c r="AC56" i="22"/>
  <c r="AC56" i="18"/>
  <c r="AC56" i="14"/>
  <c r="AC56" i="20"/>
  <c r="AC56" i="19"/>
  <c r="AC56" i="17"/>
  <c r="AC56" i="15"/>
  <c r="AC56" i="13"/>
  <c r="AC56" i="27"/>
  <c r="AC56" i="25"/>
  <c r="AC56" i="23"/>
  <c r="AC56" i="21"/>
  <c r="AC56" i="12"/>
  <c r="AC56" i="11"/>
  <c r="AC56" i="10"/>
  <c r="AC56" i="9"/>
  <c r="AC55" i="24"/>
  <c r="AC55" i="17"/>
  <c r="AC55" i="13"/>
  <c r="AC55" i="25"/>
  <c r="AC55" i="21"/>
  <c r="AC55" i="20"/>
  <c r="AC55" i="26"/>
  <c r="AC55" i="22"/>
  <c r="AC55" i="19"/>
  <c r="AC55" i="18"/>
  <c r="AC55" i="15"/>
  <c r="AC55" i="14"/>
  <c r="AC55" i="12"/>
  <c r="AC55" i="11"/>
  <c r="AC55" i="27"/>
  <c r="AC55" i="23"/>
  <c r="AC55" i="16"/>
  <c r="AC55" i="10"/>
  <c r="AC55" i="9"/>
  <c r="AC54" i="20"/>
  <c r="AC54" i="12"/>
  <c r="AC54" i="19"/>
  <c r="AC54" i="17"/>
  <c r="AC54" i="16"/>
  <c r="AC54" i="15"/>
  <c r="AC54" i="13"/>
  <c r="AC54" i="11"/>
  <c r="AC54" i="27"/>
  <c r="AC54" i="26"/>
  <c r="AC54" i="25"/>
  <c r="AC54" i="24"/>
  <c r="AC54" i="23"/>
  <c r="AC54" i="22"/>
  <c r="AC54" i="21"/>
  <c r="AC54" i="18"/>
  <c r="AC54" i="14"/>
  <c r="AC54" i="10"/>
  <c r="AC54" i="9"/>
  <c r="AC53" i="26"/>
  <c r="AC53" i="22"/>
  <c r="AC53" i="18"/>
  <c r="AC53" i="17"/>
  <c r="AC53" i="14"/>
  <c r="AC53" i="25"/>
  <c r="AC53" i="21"/>
  <c r="AC53" i="16"/>
  <c r="AC53" i="24"/>
  <c r="AC53" i="19"/>
  <c r="AC53" i="15"/>
  <c r="AC53" i="27"/>
  <c r="AC53" i="23"/>
  <c r="AC53" i="20"/>
  <c r="AC53" i="11"/>
  <c r="AC53" i="13"/>
  <c r="AC53" i="12"/>
  <c r="AC53" i="10"/>
  <c r="AC53" i="9"/>
  <c r="AC52" i="16"/>
  <c r="AC52" i="14"/>
  <c r="AC52" i="26"/>
  <c r="AC52" i="24"/>
  <c r="AC52" i="22"/>
  <c r="AC52" i="18"/>
  <c r="AC52" i="11"/>
  <c r="AC52" i="20"/>
  <c r="AC52" i="19"/>
  <c r="AC52" i="17"/>
  <c r="AC52" i="15"/>
  <c r="AC52" i="13"/>
  <c r="AC52" i="27"/>
  <c r="AC52" i="25"/>
  <c r="AC52" i="23"/>
  <c r="AC52" i="21"/>
  <c r="AC52" i="12"/>
  <c r="AC52" i="10"/>
  <c r="AC52" i="9"/>
  <c r="AC51" i="24"/>
  <c r="AC51" i="17"/>
  <c r="AC51" i="13"/>
  <c r="AC51" i="25"/>
  <c r="AC51" i="21"/>
  <c r="AC51" i="26"/>
  <c r="AC51" i="22"/>
  <c r="AC51" i="19"/>
  <c r="AC51" i="18"/>
  <c r="AC51" i="15"/>
  <c r="AC51" i="14"/>
  <c r="AC51" i="12"/>
  <c r="AC51" i="27"/>
  <c r="AC51" i="23"/>
  <c r="AC51" i="16"/>
  <c r="AC51" i="11"/>
  <c r="AC51" i="20"/>
  <c r="AC51" i="9"/>
  <c r="AC51" i="10"/>
  <c r="AC50" i="20"/>
  <c r="AC50" i="12"/>
  <c r="AC50" i="19"/>
  <c r="AC50" i="17"/>
  <c r="AC50" i="16"/>
  <c r="AC50" i="15"/>
  <c r="AC50" i="13"/>
  <c r="AC50" i="27"/>
  <c r="AC50" i="26"/>
  <c r="AC50" i="25"/>
  <c r="AC50" i="24"/>
  <c r="AC50" i="23"/>
  <c r="AC50" i="22"/>
  <c r="AC50" i="21"/>
  <c r="AC50" i="18"/>
  <c r="AC50" i="14"/>
  <c r="AC50" i="11"/>
  <c r="AC50" i="9"/>
  <c r="AC50" i="10"/>
  <c r="AC49" i="26"/>
  <c r="AC49" i="22"/>
  <c r="AC49" i="18"/>
  <c r="AC49" i="17"/>
  <c r="AC49" i="14"/>
  <c r="AC49" i="13"/>
  <c r="AC49" i="12"/>
  <c r="AC49" i="25"/>
  <c r="AC49" i="21"/>
  <c r="AC49" i="16"/>
  <c r="AC49" i="24"/>
  <c r="AC49" i="19"/>
  <c r="AC49" i="15"/>
  <c r="AC49" i="27"/>
  <c r="AC49" i="23"/>
  <c r="AC49" i="20"/>
  <c r="AC49" i="11"/>
  <c r="AC49" i="10"/>
  <c r="AC49" i="9"/>
  <c r="AC48" i="16"/>
  <c r="AC48" i="26"/>
  <c r="AC48" i="24"/>
  <c r="AC48" i="22"/>
  <c r="AC48" i="18"/>
  <c r="AC48" i="14"/>
  <c r="AC48" i="20"/>
  <c r="AC48" i="19"/>
  <c r="AC48" i="17"/>
  <c r="AC48" i="15"/>
  <c r="AC48" i="13"/>
  <c r="AC48" i="27"/>
  <c r="AC48" i="25"/>
  <c r="AC48" i="23"/>
  <c r="AC48" i="21"/>
  <c r="AC48" i="12"/>
  <c r="AC48" i="11"/>
  <c r="AC48" i="10"/>
  <c r="AC48" i="9"/>
  <c r="AC47" i="24"/>
  <c r="AC47" i="17"/>
  <c r="AC47" i="13"/>
  <c r="AC47" i="25"/>
  <c r="AC47" i="21"/>
  <c r="AC47" i="20"/>
  <c r="AC47" i="26"/>
  <c r="AC47" i="22"/>
  <c r="AC47" i="19"/>
  <c r="AC47" i="18"/>
  <c r="AC47" i="15"/>
  <c r="AC47" i="14"/>
  <c r="AC47" i="12"/>
  <c r="AC47" i="27"/>
  <c r="AC47" i="23"/>
  <c r="AC47" i="16"/>
  <c r="AC47" i="11"/>
  <c r="AC47" i="10"/>
  <c r="AC47" i="9"/>
  <c r="AC46" i="20"/>
  <c r="AC46" i="12"/>
  <c r="AC46" i="19"/>
  <c r="AC46" i="17"/>
  <c r="AC46" i="16"/>
  <c r="AC46" i="15"/>
  <c r="AC46" i="13"/>
  <c r="AC46" i="27"/>
  <c r="AC46" i="26"/>
  <c r="AC46" i="25"/>
  <c r="AC46" i="24"/>
  <c r="AC46" i="23"/>
  <c r="AC46" i="22"/>
  <c r="AC46" i="21"/>
  <c r="AC46" i="18"/>
  <c r="AC46" i="14"/>
  <c r="AC46" i="11"/>
  <c r="AC46" i="10"/>
  <c r="AC46" i="9"/>
  <c r="U45" i="11"/>
  <c r="U45" i="17"/>
  <c r="U45" i="20"/>
  <c r="U45" i="24"/>
  <c r="AC45" i="26"/>
  <c r="AC45" i="22"/>
  <c r="AC45" i="18"/>
  <c r="AC45" i="17"/>
  <c r="AC45" i="14"/>
  <c r="AC45" i="13"/>
  <c r="AC45" i="12"/>
  <c r="AC45" i="25"/>
  <c r="AC45" i="21"/>
  <c r="AC45" i="16"/>
  <c r="AC45" i="24"/>
  <c r="AC45" i="19"/>
  <c r="AC45" i="15"/>
  <c r="AC45" i="27"/>
  <c r="AC45" i="23"/>
  <c r="AC45" i="20"/>
  <c r="AC45" i="11"/>
  <c r="AC44" i="10"/>
  <c r="AC44" i="27"/>
  <c r="AC44" i="25"/>
  <c r="AC44" i="23"/>
  <c r="AC44" i="21"/>
  <c r="AC44" i="11"/>
  <c r="AC44" i="16"/>
  <c r="AC44" i="26"/>
  <c r="AC44" i="24"/>
  <c r="AC44" i="22"/>
  <c r="AC44" i="18"/>
  <c r="AC44" i="14"/>
  <c r="AC44" i="20"/>
  <c r="AC44" i="19"/>
  <c r="AC44" i="17"/>
  <c r="AC44" i="15"/>
  <c r="AC44" i="13"/>
  <c r="AC44" i="12"/>
  <c r="AC43" i="12"/>
  <c r="AC43" i="19"/>
  <c r="AC43" i="17"/>
  <c r="AC43" i="16"/>
  <c r="AC43" i="15"/>
  <c r="AC43" i="13"/>
  <c r="AC43" i="11"/>
  <c r="AC43" i="27"/>
  <c r="AC43" i="26"/>
  <c r="AC43" i="25"/>
  <c r="AC43" i="24"/>
  <c r="AC43" i="23"/>
  <c r="AC43" i="22"/>
  <c r="AC43" i="21"/>
  <c r="AC43" i="18"/>
  <c r="AC43" i="14"/>
  <c r="AC43" i="20"/>
  <c r="U43" i="9"/>
  <c r="U43" i="15"/>
  <c r="U43" i="17"/>
  <c r="U43" i="20"/>
  <c r="W43" i="25"/>
  <c r="W43" i="26"/>
  <c r="W43" i="20"/>
  <c r="W43" i="17"/>
  <c r="W43" i="16"/>
  <c r="W43" i="11"/>
  <c r="AD62" i="26"/>
  <c r="AD62" i="27"/>
  <c r="AD62" i="25"/>
  <c r="AD62" i="23"/>
  <c r="AD62" i="24"/>
  <c r="AD62" i="20"/>
  <c r="AD62" i="22"/>
  <c r="AD62" i="19"/>
  <c r="AD62" i="21"/>
  <c r="AD62" i="18"/>
  <c r="AD62" i="17"/>
  <c r="AD62" i="15"/>
  <c r="AD62" i="16"/>
  <c r="AD62" i="14"/>
  <c r="AD62" i="13"/>
  <c r="AD62" i="12"/>
  <c r="AD62" i="11"/>
  <c r="AD52" i="26"/>
  <c r="AD52" i="27"/>
  <c r="AD52" i="25"/>
  <c r="AD52" i="23"/>
  <c r="AD52" i="24"/>
  <c r="AD52" i="20"/>
  <c r="AD52" i="22"/>
  <c r="AD52" i="21"/>
  <c r="AD52" i="18"/>
  <c r="AD52" i="19"/>
  <c r="AD52" i="17"/>
  <c r="AD52" i="15"/>
  <c r="AD52" i="16"/>
  <c r="AD52" i="14"/>
  <c r="AD52" i="13"/>
  <c r="AD52" i="12"/>
  <c r="AD52" i="11"/>
  <c r="AD56" i="26"/>
  <c r="AD56" i="27"/>
  <c r="AD56" i="25"/>
  <c r="AD56" i="23"/>
  <c r="AD56" i="24"/>
  <c r="AD56" i="20"/>
  <c r="AD56" i="22"/>
  <c r="AD56" i="21"/>
  <c r="AD56" i="19"/>
  <c r="AD56" i="18"/>
  <c r="AD56" i="17"/>
  <c r="AD56" i="15"/>
  <c r="AD56" i="14"/>
  <c r="AD56" i="13"/>
  <c r="AD56" i="16"/>
  <c r="AD56" i="12"/>
  <c r="AD56" i="11"/>
  <c r="AD59" i="26"/>
  <c r="AD59" i="27"/>
  <c r="AD59" i="24"/>
  <c r="AD59" i="25"/>
  <c r="AD59" i="23"/>
  <c r="AD59" i="21"/>
  <c r="AD59" i="20"/>
  <c r="AD59" i="22"/>
  <c r="AD59" i="17"/>
  <c r="AD59" i="18"/>
  <c r="AD59" i="16"/>
  <c r="AD59" i="19"/>
  <c r="AD59" i="14"/>
  <c r="AD59" i="13"/>
  <c r="AD59" i="15"/>
  <c r="AD59" i="12"/>
  <c r="AD59" i="11"/>
  <c r="W46" i="10"/>
  <c r="W46" i="27"/>
  <c r="W46" i="25"/>
  <c r="W46" i="26"/>
  <c r="W46" i="23"/>
  <c r="W46" i="24"/>
  <c r="W46" i="20"/>
  <c r="W46" i="22"/>
  <c r="W46" i="21"/>
  <c r="W46" i="18"/>
  <c r="W46" i="19"/>
  <c r="W46" i="17"/>
  <c r="W46" i="15"/>
  <c r="W46" i="14"/>
  <c r="W46" i="16"/>
  <c r="W46" i="13"/>
  <c r="W46" i="12"/>
  <c r="W46" i="11"/>
  <c r="AD61" i="27"/>
  <c r="AD61" i="26"/>
  <c r="AD61" i="23"/>
  <c r="AD61" i="24"/>
  <c r="AD61" i="25"/>
  <c r="AD61" i="21"/>
  <c r="AD61" i="19"/>
  <c r="AD61" i="22"/>
  <c r="AD61" i="20"/>
  <c r="AD61" i="18"/>
  <c r="AD61" i="16"/>
  <c r="AD61" i="17"/>
  <c r="AD61" i="15"/>
  <c r="AD61" i="13"/>
  <c r="AD61" i="12"/>
  <c r="AD61" i="11"/>
  <c r="AD61" i="14"/>
  <c r="AD60" i="26"/>
  <c r="AD60" i="27"/>
  <c r="AD60" i="25"/>
  <c r="AD60" i="23"/>
  <c r="AD60" i="24"/>
  <c r="AD60" i="21"/>
  <c r="AD60" i="20"/>
  <c r="AD60" i="19"/>
  <c r="AD60" i="22"/>
  <c r="AD60" i="18"/>
  <c r="AD60" i="17"/>
  <c r="AD60" i="15"/>
  <c r="AD60" i="14"/>
  <c r="AD60" i="16"/>
  <c r="AD60" i="13"/>
  <c r="AD60" i="12"/>
  <c r="AD60" i="11"/>
  <c r="AD55" i="26"/>
  <c r="AD55" i="27"/>
  <c r="AD55" i="24"/>
  <c r="AD55" i="25"/>
  <c r="AD55" i="23"/>
  <c r="AD55" i="20"/>
  <c r="AD55" i="22"/>
  <c r="AD55" i="21"/>
  <c r="AD55" i="19"/>
  <c r="AD55" i="17"/>
  <c r="AD55" i="18"/>
  <c r="AD55" i="16"/>
  <c r="AD55" i="14"/>
  <c r="AD55" i="15"/>
  <c r="AD55" i="13"/>
  <c r="AD55" i="12"/>
  <c r="AD55" i="11"/>
  <c r="AD53" i="27"/>
  <c r="AD53" i="26"/>
  <c r="AD53" i="25"/>
  <c r="AD53" i="23"/>
  <c r="AD53" i="24"/>
  <c r="AD53" i="19"/>
  <c r="AD53" i="22"/>
  <c r="AD53" i="21"/>
  <c r="AD53" i="20"/>
  <c r="AD53" i="18"/>
  <c r="AD53" i="16"/>
  <c r="AD53" i="17"/>
  <c r="AD53" i="13"/>
  <c r="AD53" i="11"/>
  <c r="AD53" i="12"/>
  <c r="AD53" i="15"/>
  <c r="AD53" i="14"/>
  <c r="AD50" i="27"/>
  <c r="AD50" i="25"/>
  <c r="AD50" i="23"/>
  <c r="AD50" i="24"/>
  <c r="AD50" i="26"/>
  <c r="AD50" i="22"/>
  <c r="AD50" i="21"/>
  <c r="AD50" i="20"/>
  <c r="AD50" i="19"/>
  <c r="AD50" i="17"/>
  <c r="AD50" i="18"/>
  <c r="AD50" i="16"/>
  <c r="AD50" i="12"/>
  <c r="AD50" i="15"/>
  <c r="AD50" i="11"/>
  <c r="AD50" i="14"/>
  <c r="AD50" i="13"/>
  <c r="W47" i="10"/>
  <c r="W47" i="27"/>
  <c r="W47" i="26"/>
  <c r="W47" i="25"/>
  <c r="W47" i="23"/>
  <c r="W47" i="24"/>
  <c r="W47" i="22"/>
  <c r="W47" i="21"/>
  <c r="W47" i="20"/>
  <c r="W47" i="19"/>
  <c r="W47" i="18"/>
  <c r="W47" i="16"/>
  <c r="W47" i="17"/>
  <c r="W47" i="13"/>
  <c r="W47" i="12"/>
  <c r="W47" i="11"/>
  <c r="W47" i="15"/>
  <c r="W47" i="14"/>
  <c r="W48" i="10"/>
  <c r="W48" i="27"/>
  <c r="W48" i="23"/>
  <c r="W48" i="25"/>
  <c r="W48" i="24"/>
  <c r="W48" i="26"/>
  <c r="W48" i="22"/>
  <c r="W48" i="21"/>
  <c r="W48" i="20"/>
  <c r="W48" i="19"/>
  <c r="W48" i="17"/>
  <c r="W48" i="18"/>
  <c r="W48" i="16"/>
  <c r="W48" i="12"/>
  <c r="W48" i="11"/>
  <c r="W48" i="15"/>
  <c r="W48" i="14"/>
  <c r="W48" i="13"/>
  <c r="U44" i="10"/>
  <c r="U44" i="27"/>
  <c r="U44" i="26"/>
  <c r="U44" i="23"/>
  <c r="U44" i="25"/>
  <c r="U44" i="24"/>
  <c r="U44" i="22"/>
  <c r="U44" i="21"/>
  <c r="U44" i="20"/>
  <c r="U44" i="19"/>
  <c r="U44" i="17"/>
  <c r="U44" i="18"/>
  <c r="U44" i="16"/>
  <c r="U44" i="12"/>
  <c r="U44" i="15"/>
  <c r="U44" i="14"/>
  <c r="U44" i="13"/>
  <c r="U44" i="11"/>
  <c r="AD58" i="26"/>
  <c r="AD58" i="27"/>
  <c r="AD58" i="23"/>
  <c r="AD58" i="24"/>
  <c r="AD58" i="25"/>
  <c r="AD58" i="22"/>
  <c r="AD58" i="21"/>
  <c r="AD58" i="20"/>
  <c r="AD58" i="19"/>
  <c r="AD58" i="17"/>
  <c r="AD58" i="18"/>
  <c r="AD58" i="16"/>
  <c r="AD58" i="12"/>
  <c r="AD58" i="14"/>
  <c r="AD58" i="15"/>
  <c r="AD58" i="13"/>
  <c r="AD58" i="11"/>
  <c r="W44" i="10"/>
  <c r="W44" i="27"/>
  <c r="W44" i="25"/>
  <c r="W44" i="24"/>
  <c r="W44" i="26"/>
  <c r="W44" i="23"/>
  <c r="W44" i="22"/>
  <c r="W44" i="21"/>
  <c r="W44" i="20"/>
  <c r="W44" i="17"/>
  <c r="W44" i="19"/>
  <c r="W44" i="18"/>
  <c r="W44" i="16"/>
  <c r="W44" i="15"/>
  <c r="W44" i="14"/>
  <c r="W44" i="13"/>
  <c r="W44" i="12"/>
  <c r="W44" i="11"/>
  <c r="AD54" i="27"/>
  <c r="AD54" i="23"/>
  <c r="AD54" i="26"/>
  <c r="AD54" i="25"/>
  <c r="AD54" i="24"/>
  <c r="AD54" i="22"/>
  <c r="AD54" i="21"/>
  <c r="AD54" i="20"/>
  <c r="AD54" i="19"/>
  <c r="AD54" i="17"/>
  <c r="AD54" i="18"/>
  <c r="AD54" i="16"/>
  <c r="AD54" i="12"/>
  <c r="AD54" i="15"/>
  <c r="AD54" i="14"/>
  <c r="AD54" i="13"/>
  <c r="AD54" i="11"/>
  <c r="AD49" i="27"/>
  <c r="AD49" i="26"/>
  <c r="AD49" i="25"/>
  <c r="AD49" i="23"/>
  <c r="AD49" i="24"/>
  <c r="AD49" i="22"/>
  <c r="AD49" i="21"/>
  <c r="AD49" i="20"/>
  <c r="AD49" i="18"/>
  <c r="AD49" i="16"/>
  <c r="AD49" i="19"/>
  <c r="AD49" i="17"/>
  <c r="AD49" i="13"/>
  <c r="AD49" i="15"/>
  <c r="AD49" i="12"/>
  <c r="AD49" i="11"/>
  <c r="AD49" i="14"/>
  <c r="AD57" i="27"/>
  <c r="AD57" i="26"/>
  <c r="AD57" i="23"/>
  <c r="AD57" i="25"/>
  <c r="AD57" i="24"/>
  <c r="AD57" i="19"/>
  <c r="AD57" i="22"/>
  <c r="AD57" i="21"/>
  <c r="AD57" i="20"/>
  <c r="AD57" i="18"/>
  <c r="AD57" i="16"/>
  <c r="AD57" i="17"/>
  <c r="AD57" i="13"/>
  <c r="AD57" i="12"/>
  <c r="AD57" i="11"/>
  <c r="AD57" i="15"/>
  <c r="AD57" i="14"/>
  <c r="AD51" i="26"/>
  <c r="AD51" i="27"/>
  <c r="AD51" i="25"/>
  <c r="AD51" i="23"/>
  <c r="AD51" i="22"/>
  <c r="AD51" i="20"/>
  <c r="AD51" i="17"/>
  <c r="AD51" i="18"/>
  <c r="AD51" i="19"/>
  <c r="AD51" i="14"/>
  <c r="AD51" i="13"/>
  <c r="AD51" i="16"/>
  <c r="AD51" i="11"/>
  <c r="K63" i="10"/>
  <c r="K63" i="9"/>
  <c r="M63" i="10"/>
  <c r="M63" i="9"/>
  <c r="U44" i="9"/>
  <c r="AC43" i="9"/>
  <c r="AC43" i="10"/>
  <c r="W43" i="9"/>
  <c r="AD62" i="9"/>
  <c r="AD62" i="10"/>
  <c r="AD49" i="9"/>
  <c r="AD49" i="10"/>
  <c r="AD57" i="9"/>
  <c r="AD57" i="10"/>
  <c r="AD59" i="9"/>
  <c r="AD59" i="10"/>
  <c r="AD61" i="9"/>
  <c r="AD61" i="10"/>
  <c r="AD60" i="9"/>
  <c r="AD60" i="10"/>
  <c r="AD55" i="9"/>
  <c r="AD55" i="10"/>
  <c r="AD53" i="9"/>
  <c r="AD53" i="10"/>
  <c r="AD50" i="9"/>
  <c r="AD50" i="10"/>
  <c r="AD56" i="9"/>
  <c r="AD56" i="10"/>
  <c r="AD51" i="9"/>
  <c r="AD51" i="10"/>
  <c r="AD58" i="9"/>
  <c r="AD58" i="10"/>
  <c r="AD54" i="9"/>
  <c r="AD54" i="10"/>
  <c r="AD52" i="9"/>
  <c r="AD52" i="10"/>
  <c r="AC45" i="9"/>
  <c r="AC45" i="10"/>
  <c r="AC44" i="9"/>
  <c r="AC63" i="2"/>
  <c r="AD46" i="2"/>
  <c r="W46" i="9"/>
  <c r="AD44" i="2"/>
  <c r="W44" i="9"/>
  <c r="AD48" i="2"/>
  <c r="W48" i="9"/>
  <c r="AD47" i="2"/>
  <c r="W47" i="9"/>
  <c r="M43" i="2"/>
  <c r="M46" i="2"/>
  <c r="M45" i="2"/>
  <c r="M44" i="2"/>
  <c r="K43" i="2"/>
  <c r="K46" i="2"/>
  <c r="K44" i="2"/>
  <c r="K45" i="2"/>
  <c r="W43" i="10" l="1"/>
  <c r="W43" i="18"/>
  <c r="W43" i="14"/>
  <c r="W43" i="22"/>
  <c r="W43" i="27"/>
  <c r="AD51" i="12"/>
  <c r="AD51" i="15"/>
  <c r="AD51" i="21"/>
  <c r="W43" i="13"/>
  <c r="W43" i="19"/>
  <c r="W43" i="24"/>
  <c r="AD43" i="2"/>
  <c r="AD43" i="26" s="1"/>
  <c r="W45" i="15"/>
  <c r="W43" i="12"/>
  <c r="W43" i="15"/>
  <c r="W43" i="21"/>
  <c r="W45" i="20"/>
  <c r="W63" i="2"/>
  <c r="W63" i="15" s="1"/>
  <c r="W45" i="9"/>
  <c r="W45" i="10"/>
  <c r="W45" i="22"/>
  <c r="W45" i="16"/>
  <c r="W45" i="11"/>
  <c r="W45" i="25"/>
  <c r="W45" i="17"/>
  <c r="W45" i="23"/>
  <c r="W45" i="13"/>
  <c r="W45" i="12"/>
  <c r="W45" i="19"/>
  <c r="W45" i="26"/>
  <c r="W45" i="27"/>
  <c r="AD45" i="2"/>
  <c r="AD45" i="23" s="1"/>
  <c r="W45" i="14"/>
  <c r="W45" i="18"/>
  <c r="W45" i="21"/>
  <c r="M50" i="27"/>
  <c r="M50" i="25"/>
  <c r="M50" i="19"/>
  <c r="M50" i="15"/>
  <c r="M50" i="11"/>
  <c r="M50" i="26"/>
  <c r="M50" i="22"/>
  <c r="M50" i="17"/>
  <c r="M50" i="12"/>
  <c r="M50" i="23"/>
  <c r="M50" i="21"/>
  <c r="M50" i="18"/>
  <c r="M50" i="14"/>
  <c r="M50" i="24"/>
  <c r="M50" i="20"/>
  <c r="M50" i="16"/>
  <c r="M50" i="13"/>
  <c r="M50" i="10"/>
  <c r="M50" i="9"/>
  <c r="M55" i="23"/>
  <c r="M55" i="15"/>
  <c r="M55" i="24"/>
  <c r="M55" i="21"/>
  <c r="M55" i="19"/>
  <c r="M55" i="12"/>
  <c r="M55" i="9"/>
  <c r="M55" i="26"/>
  <c r="M55" i="17"/>
  <c r="M55" i="11"/>
  <c r="M55" i="10"/>
  <c r="M55" i="22"/>
  <c r="M55" i="13"/>
  <c r="M55" i="27"/>
  <c r="M55" i="18"/>
  <c r="M55" i="25"/>
  <c r="M55" i="16"/>
  <c r="M55" i="20"/>
  <c r="M55" i="14"/>
  <c r="M49" i="26"/>
  <c r="M49" i="16"/>
  <c r="M49" i="25"/>
  <c r="M49" i="22"/>
  <c r="M49" i="19"/>
  <c r="M49" i="27"/>
  <c r="M49" i="24"/>
  <c r="M49" i="18"/>
  <c r="M49" i="13"/>
  <c r="M49" i="11"/>
  <c r="M49" i="21"/>
  <c r="M49" i="15"/>
  <c r="M49" i="23"/>
  <c r="M49" i="14"/>
  <c r="M49" i="9"/>
  <c r="M49" i="20"/>
  <c r="M49" i="10"/>
  <c r="M49" i="17"/>
  <c r="M49" i="12"/>
  <c r="M62" i="27"/>
  <c r="M62" i="22"/>
  <c r="M62" i="17"/>
  <c r="M62" i="11"/>
  <c r="M62" i="10"/>
  <c r="M62" i="23"/>
  <c r="M62" i="21"/>
  <c r="M62" i="18"/>
  <c r="M62" i="14"/>
  <c r="M62" i="24"/>
  <c r="M62" i="20"/>
  <c r="M62" i="16"/>
  <c r="M62" i="15"/>
  <c r="M62" i="26"/>
  <c r="M62" i="25"/>
  <c r="M62" i="19"/>
  <c r="M62" i="12"/>
  <c r="M62" i="13"/>
  <c r="M62" i="9"/>
  <c r="M58" i="25"/>
  <c r="M58" i="20"/>
  <c r="M58" i="16"/>
  <c r="M58" i="14"/>
  <c r="M58" i="26"/>
  <c r="M58" i="24"/>
  <c r="M58" i="19"/>
  <c r="M58" i="12"/>
  <c r="M58" i="13"/>
  <c r="M58" i="27"/>
  <c r="M58" i="22"/>
  <c r="M58" i="17"/>
  <c r="M58" i="11"/>
  <c r="M58" i="23"/>
  <c r="M58" i="21"/>
  <c r="M58" i="18"/>
  <c r="M58" i="15"/>
  <c r="M58" i="10"/>
  <c r="M58" i="9"/>
  <c r="M56" i="26"/>
  <c r="M56" i="18"/>
  <c r="M56" i="11"/>
  <c r="M56" i="27"/>
  <c r="M56" i="20"/>
  <c r="M56" i="19"/>
  <c r="M56" i="14"/>
  <c r="M56" i="25"/>
  <c r="M56" i="22"/>
  <c r="M56" i="17"/>
  <c r="M56" i="13"/>
  <c r="M56" i="23"/>
  <c r="M56" i="21"/>
  <c r="M56" i="15"/>
  <c r="M56" i="12"/>
  <c r="M56" i="24"/>
  <c r="M56" i="16"/>
  <c r="M56" i="10"/>
  <c r="M56" i="9"/>
  <c r="M48" i="26"/>
  <c r="M48" i="17"/>
  <c r="M48" i="13"/>
  <c r="M48" i="23"/>
  <c r="M48" i="22"/>
  <c r="M48" i="15"/>
  <c r="M48" i="12"/>
  <c r="M48" i="27"/>
  <c r="M48" i="24"/>
  <c r="M48" i="19"/>
  <c r="M48" i="16"/>
  <c r="M48" i="11"/>
  <c r="M48" i="25"/>
  <c r="M48" i="21"/>
  <c r="M48" i="18"/>
  <c r="M48" i="14"/>
  <c r="M48" i="20"/>
  <c r="M48" i="9"/>
  <c r="M48" i="10"/>
  <c r="M52" i="15"/>
  <c r="M52" i="26"/>
  <c r="M52" i="24"/>
  <c r="M52" i="18"/>
  <c r="M52" i="14"/>
  <c r="M52" i="11"/>
  <c r="M52" i="27"/>
  <c r="M52" i="22"/>
  <c r="M52" i="19"/>
  <c r="M52" i="13"/>
  <c r="M52" i="25"/>
  <c r="M52" i="20"/>
  <c r="M52" i="17"/>
  <c r="M52" i="16"/>
  <c r="M52" i="9"/>
  <c r="M52" i="23"/>
  <c r="M52" i="21"/>
  <c r="M52" i="12"/>
  <c r="M52" i="10"/>
  <c r="M54" i="23"/>
  <c r="M54" i="21"/>
  <c r="M54" i="18"/>
  <c r="M54" i="11"/>
  <c r="M54" i="24"/>
  <c r="M54" i="20"/>
  <c r="M54" i="16"/>
  <c r="M54" i="14"/>
  <c r="M54" i="27"/>
  <c r="M54" i="26"/>
  <c r="M54" i="19"/>
  <c r="M54" i="12"/>
  <c r="M54" i="13"/>
  <c r="M54" i="25"/>
  <c r="M54" i="22"/>
  <c r="M54" i="17"/>
  <c r="M54" i="15"/>
  <c r="M54" i="9"/>
  <c r="M54" i="10"/>
  <c r="M60" i="27"/>
  <c r="M60" i="18"/>
  <c r="M60" i="10"/>
  <c r="M60" i="25"/>
  <c r="M60" i="19"/>
  <c r="M60" i="17"/>
  <c r="M60" i="12"/>
  <c r="M60" i="23"/>
  <c r="M60" i="22"/>
  <c r="M60" i="15"/>
  <c r="M60" i="16"/>
  <c r="M60" i="26"/>
  <c r="M60" i="24"/>
  <c r="M60" i="21"/>
  <c r="M60" i="14"/>
  <c r="M60" i="11"/>
  <c r="M60" i="9"/>
  <c r="M60" i="20"/>
  <c r="M60" i="13"/>
  <c r="M51" i="25"/>
  <c r="M51" i="11"/>
  <c r="M51" i="26"/>
  <c r="M51" i="23"/>
  <c r="M51" i="17"/>
  <c r="M51" i="14"/>
  <c r="M51" i="13"/>
  <c r="M51" i="9"/>
  <c r="M51" i="22"/>
  <c r="M51" i="15"/>
  <c r="M51" i="19"/>
  <c r="M51" i="27"/>
  <c r="M51" i="21"/>
  <c r="M51" i="20"/>
  <c r="M51" i="16"/>
  <c r="M51" i="10"/>
  <c r="M51" i="24"/>
  <c r="M51" i="18"/>
  <c r="M51" i="12"/>
  <c r="M53" i="23"/>
  <c r="M53" i="21"/>
  <c r="M53" i="17"/>
  <c r="M53" i="14"/>
  <c r="M53" i="27"/>
  <c r="M53" i="24"/>
  <c r="M53" i="20"/>
  <c r="M53" i="13"/>
  <c r="M53" i="11"/>
  <c r="M53" i="26"/>
  <c r="M53" i="22"/>
  <c r="M53" i="18"/>
  <c r="M53" i="12"/>
  <c r="M53" i="25"/>
  <c r="M53" i="19"/>
  <c r="M53" i="16"/>
  <c r="M53" i="15"/>
  <c r="M53" i="10"/>
  <c r="M53" i="9"/>
  <c r="M47" i="26"/>
  <c r="M47" i="23"/>
  <c r="M47" i="17"/>
  <c r="M47" i="11"/>
  <c r="M47" i="27"/>
  <c r="M47" i="22"/>
  <c r="M47" i="19"/>
  <c r="M47" i="13"/>
  <c r="M47" i="24"/>
  <c r="M47" i="21"/>
  <c r="M47" i="18"/>
  <c r="M47" i="15"/>
  <c r="M47" i="9"/>
  <c r="M47" i="25"/>
  <c r="M47" i="20"/>
  <c r="M47" i="16"/>
  <c r="M47" i="12"/>
  <c r="M47" i="10"/>
  <c r="M47" i="14"/>
  <c r="M57" i="21"/>
  <c r="M57" i="27"/>
  <c r="M57" i="20"/>
  <c r="M57" i="14"/>
  <c r="M57" i="26"/>
  <c r="M57" i="18"/>
  <c r="M57" i="24"/>
  <c r="M57" i="13"/>
  <c r="M57" i="19"/>
  <c r="M57" i="12"/>
  <c r="M57" i="15"/>
  <c r="M57" i="11"/>
  <c r="M57" i="17"/>
  <c r="M57" i="16"/>
  <c r="M57" i="25"/>
  <c r="M57" i="22"/>
  <c r="M57" i="10"/>
  <c r="M57" i="9"/>
  <c r="M57" i="23"/>
  <c r="M61" i="26"/>
  <c r="M61" i="19"/>
  <c r="M61" i="18"/>
  <c r="M61" i="13"/>
  <c r="M61" i="23"/>
  <c r="M61" i="22"/>
  <c r="M61" i="16"/>
  <c r="M61" i="12"/>
  <c r="M61" i="24"/>
  <c r="M61" i="21"/>
  <c r="M61" i="17"/>
  <c r="M61" i="11"/>
  <c r="M61" i="27"/>
  <c r="M61" i="25"/>
  <c r="M61" i="20"/>
  <c r="M61" i="15"/>
  <c r="M61" i="14"/>
  <c r="M61" i="9"/>
  <c r="M61" i="10"/>
  <c r="M59" i="24"/>
  <c r="M59" i="18"/>
  <c r="M59" i="25"/>
  <c r="M59" i="22"/>
  <c r="M59" i="16"/>
  <c r="M59" i="12"/>
  <c r="M59" i="26"/>
  <c r="M59" i="23"/>
  <c r="M59" i="17"/>
  <c r="M59" i="14"/>
  <c r="M59" i="27"/>
  <c r="M59" i="21"/>
  <c r="M59" i="19"/>
  <c r="M59" i="15"/>
  <c r="M59" i="20"/>
  <c r="M59" i="13"/>
  <c r="M59" i="11"/>
  <c r="M59" i="9"/>
  <c r="M59" i="10"/>
  <c r="K51" i="27"/>
  <c r="K51" i="26"/>
  <c r="K51" i="19"/>
  <c r="K51" i="12"/>
  <c r="K51" i="13"/>
  <c r="K51" i="25"/>
  <c r="K51" i="22"/>
  <c r="K51" i="17"/>
  <c r="K51" i="11"/>
  <c r="K51" i="9"/>
  <c r="K51" i="23"/>
  <c r="K51" i="21"/>
  <c r="K51" i="18"/>
  <c r="K51" i="15"/>
  <c r="K51" i="24"/>
  <c r="K51" i="20"/>
  <c r="K51" i="16"/>
  <c r="K51" i="14"/>
  <c r="K51" i="10"/>
  <c r="K59" i="23"/>
  <c r="K59" i="12"/>
  <c r="K59" i="26"/>
  <c r="K59" i="22"/>
  <c r="K59" i="16"/>
  <c r="K59" i="13"/>
  <c r="K59" i="9"/>
  <c r="K59" i="27"/>
  <c r="K59" i="20"/>
  <c r="K59" i="10"/>
  <c r="K59" i="25"/>
  <c r="K59" i="15"/>
  <c r="K59" i="19"/>
  <c r="K59" i="17"/>
  <c r="K59" i="24"/>
  <c r="K59" i="11"/>
  <c r="K59" i="21"/>
  <c r="K59" i="14"/>
  <c r="K59" i="18"/>
  <c r="K53" i="25"/>
  <c r="K53" i="26"/>
  <c r="K53" i="14"/>
  <c r="K53" i="23"/>
  <c r="K53" i="15"/>
  <c r="K53" i="20"/>
  <c r="K53" i="16"/>
  <c r="K53" i="21"/>
  <c r="K53" i="27"/>
  <c r="K53" i="9"/>
  <c r="K53" i="10"/>
  <c r="K53" i="11"/>
  <c r="K53" i="18"/>
  <c r="K53" i="12"/>
  <c r="K53" i="13"/>
  <c r="K53" i="19"/>
  <c r="K53" i="17"/>
  <c r="K53" i="24"/>
  <c r="K53" i="22"/>
  <c r="K55" i="19"/>
  <c r="K55" i="26"/>
  <c r="K55" i="21"/>
  <c r="K55" i="18"/>
  <c r="K55" i="25"/>
  <c r="K55" i="20"/>
  <c r="K55" i="16"/>
  <c r="K55" i="14"/>
  <c r="K55" i="27"/>
  <c r="K55" i="24"/>
  <c r="K55" i="12"/>
  <c r="K55" i="13"/>
  <c r="K55" i="23"/>
  <c r="K55" i="15"/>
  <c r="K55" i="22"/>
  <c r="K55" i="9"/>
  <c r="K55" i="10"/>
  <c r="K55" i="17"/>
  <c r="K55" i="11"/>
  <c r="K56" i="27"/>
  <c r="K56" i="11"/>
  <c r="K56" i="26"/>
  <c r="K56" i="12"/>
  <c r="K56" i="23"/>
  <c r="K56" i="19"/>
  <c r="K56" i="10"/>
  <c r="K56" i="9"/>
  <c r="K56" i="25"/>
  <c r="K56" i="24"/>
  <c r="K56" i="20"/>
  <c r="K56" i="13"/>
  <c r="K56" i="15"/>
  <c r="K56" i="16"/>
  <c r="K56" i="18"/>
  <c r="K56" i="14"/>
  <c r="K56" i="21"/>
  <c r="K56" i="22"/>
  <c r="K56" i="17"/>
  <c r="K60" i="20"/>
  <c r="K60" i="26"/>
  <c r="K60" i="23"/>
  <c r="K60" i="17"/>
  <c r="K60" i="11"/>
  <c r="K60" i="12"/>
  <c r="K60" i="27"/>
  <c r="K60" i="21"/>
  <c r="K60" i="18"/>
  <c r="K60" i="14"/>
  <c r="K60" i="24"/>
  <c r="K60" i="16"/>
  <c r="K60" i="13"/>
  <c r="K60" i="9"/>
  <c r="K60" i="25"/>
  <c r="K60" i="22"/>
  <c r="K60" i="10"/>
  <c r="K60" i="19"/>
  <c r="K60" i="15"/>
  <c r="K54" i="25"/>
  <c r="K54" i="22"/>
  <c r="K54" i="16"/>
  <c r="K54" i="15"/>
  <c r="K54" i="27"/>
  <c r="K54" i="24"/>
  <c r="K54" i="20"/>
  <c r="K54" i="13"/>
  <c r="K54" i="14"/>
  <c r="K54" i="26"/>
  <c r="K54" i="19"/>
  <c r="K54" i="18"/>
  <c r="K54" i="12"/>
  <c r="K54" i="9"/>
  <c r="K54" i="21"/>
  <c r="K54" i="17"/>
  <c r="K54" i="10"/>
  <c r="K54" i="11"/>
  <c r="K54" i="23"/>
  <c r="K62" i="22"/>
  <c r="K62" i="17"/>
  <c r="K62" i="11"/>
  <c r="K62" i="26"/>
  <c r="K62" i="21"/>
  <c r="K62" i="18"/>
  <c r="K62" i="13"/>
  <c r="K62" i="23"/>
  <c r="K62" i="19"/>
  <c r="K62" i="16"/>
  <c r="K62" i="12"/>
  <c r="K62" i="9"/>
  <c r="K62" i="24"/>
  <c r="K62" i="25"/>
  <c r="K62" i="20"/>
  <c r="K62" i="15"/>
  <c r="K62" i="10"/>
  <c r="K62" i="27"/>
  <c r="K62" i="14"/>
  <c r="K57" i="25"/>
  <c r="K57" i="21"/>
  <c r="K57" i="12"/>
  <c r="K57" i="26"/>
  <c r="K57" i="19"/>
  <c r="K57" i="11"/>
  <c r="K57" i="9"/>
  <c r="K57" i="23"/>
  <c r="K57" i="15"/>
  <c r="K57" i="14"/>
  <c r="K57" i="10"/>
  <c r="K57" i="24"/>
  <c r="K57" i="22"/>
  <c r="K57" i="20"/>
  <c r="K57" i="27"/>
  <c r="K57" i="16"/>
  <c r="K57" i="13"/>
  <c r="K57" i="17"/>
  <c r="K57" i="18"/>
  <c r="K47" i="26"/>
  <c r="K47" i="27"/>
  <c r="K47" i="22"/>
  <c r="K47" i="18"/>
  <c r="K47" i="13"/>
  <c r="K47" i="24"/>
  <c r="K47" i="19"/>
  <c r="K47" i="12"/>
  <c r="K47" i="25"/>
  <c r="K47" i="17"/>
  <c r="K47" i="11"/>
  <c r="K47" i="23"/>
  <c r="K47" i="21"/>
  <c r="K47" i="15"/>
  <c r="K47" i="9"/>
  <c r="K47" i="10"/>
  <c r="K47" i="14"/>
  <c r="K47" i="16"/>
  <c r="K47" i="20"/>
  <c r="K50" i="27"/>
  <c r="K50" i="25"/>
  <c r="K50" i="20"/>
  <c r="K50" i="11"/>
  <c r="K50" i="22"/>
  <c r="K50" i="19"/>
  <c r="K50" i="12"/>
  <c r="K50" i="26"/>
  <c r="K50" i="21"/>
  <c r="K50" i="17"/>
  <c r="K50" i="9"/>
  <c r="K50" i="23"/>
  <c r="K50" i="16"/>
  <c r="K50" i="15"/>
  <c r="K50" i="10"/>
  <c r="K50" i="14"/>
  <c r="K50" i="13"/>
  <c r="K50" i="18"/>
  <c r="K50" i="24"/>
  <c r="K61" i="25"/>
  <c r="K61" i="13"/>
  <c r="K61" i="26"/>
  <c r="K61" i="24"/>
  <c r="K61" i="22"/>
  <c r="K61" i="14"/>
  <c r="K61" i="11"/>
  <c r="K61" i="27"/>
  <c r="K61" i="21"/>
  <c r="K61" i="18"/>
  <c r="K61" i="16"/>
  <c r="K61" i="20"/>
  <c r="K61" i="17"/>
  <c r="K61" i="23"/>
  <c r="K61" i="10"/>
  <c r="K61" i="19"/>
  <c r="K61" i="15"/>
  <c r="K61" i="12"/>
  <c r="K61" i="9"/>
  <c r="K48" i="24"/>
  <c r="K48" i="21"/>
  <c r="K48" i="18"/>
  <c r="K48" i="9"/>
  <c r="K48" i="25"/>
  <c r="K48" i="20"/>
  <c r="K48" i="15"/>
  <c r="K48" i="13"/>
  <c r="K48" i="26"/>
  <c r="K48" i="23"/>
  <c r="K48" i="17"/>
  <c r="K48" i="11"/>
  <c r="K48" i="27"/>
  <c r="K48" i="22"/>
  <c r="K48" i="19"/>
  <c r="K48" i="16"/>
  <c r="K48" i="10"/>
  <c r="K48" i="14"/>
  <c r="K48" i="12"/>
  <c r="K58" i="21"/>
  <c r="K58" i="23"/>
  <c r="K58" i="22"/>
  <c r="K58" i="16"/>
  <c r="K58" i="11"/>
  <c r="K58" i="25"/>
  <c r="K58" i="17"/>
  <c r="K58" i="15"/>
  <c r="K58" i="24"/>
  <c r="K58" i="13"/>
  <c r="K58" i="19"/>
  <c r="K58" i="12"/>
  <c r="K58" i="10"/>
  <c r="K58" i="20"/>
  <c r="K58" i="14"/>
  <c r="K58" i="26"/>
  <c r="K58" i="18"/>
  <c r="K58" i="27"/>
  <c r="K58" i="9"/>
  <c r="K49" i="23"/>
  <c r="K49" i="27"/>
  <c r="K49" i="22"/>
  <c r="K49" i="13"/>
  <c r="K49" i="26"/>
  <c r="K49" i="18"/>
  <c r="K49" i="11"/>
  <c r="K49" i="19"/>
  <c r="K49" i="24"/>
  <c r="K49" i="14"/>
  <c r="K49" i="10"/>
  <c r="K49" i="9"/>
  <c r="K49" i="16"/>
  <c r="K49" i="17"/>
  <c r="K49" i="12"/>
  <c r="K49" i="20"/>
  <c r="K49" i="15"/>
  <c r="K49" i="25"/>
  <c r="K49" i="21"/>
  <c r="K52" i="26"/>
  <c r="K52" i="12"/>
  <c r="K52" i="10"/>
  <c r="K52" i="25"/>
  <c r="K52" i="20"/>
  <c r="K52" i="19"/>
  <c r="K52" i="13"/>
  <c r="K52" i="24"/>
  <c r="K52" i="21"/>
  <c r="K52" i="11"/>
  <c r="K52" i="16"/>
  <c r="K52" i="9"/>
  <c r="K52" i="23"/>
  <c r="K52" i="17"/>
  <c r="K52" i="15"/>
  <c r="K52" i="14"/>
  <c r="K52" i="27"/>
  <c r="K52" i="18"/>
  <c r="K52" i="22"/>
  <c r="AC63" i="12"/>
  <c r="AC63" i="19"/>
  <c r="AC63" i="17"/>
  <c r="AC63" i="16"/>
  <c r="AC63" i="15"/>
  <c r="AC63" i="13"/>
  <c r="AC63" i="11"/>
  <c r="AC63" i="27"/>
  <c r="AC63" i="26"/>
  <c r="AC63" i="25"/>
  <c r="AC63" i="24"/>
  <c r="AC63" i="23"/>
  <c r="AC63" i="22"/>
  <c r="AC63" i="21"/>
  <c r="AC63" i="18"/>
  <c r="AC63" i="14"/>
  <c r="AC63" i="20"/>
  <c r="M46" i="27"/>
  <c r="M46" i="23"/>
  <c r="M46" i="26"/>
  <c r="M46" i="24"/>
  <c r="M46" i="25"/>
  <c r="M46" i="22"/>
  <c r="M46" i="21"/>
  <c r="M46" i="20"/>
  <c r="M46" i="19"/>
  <c r="M46" i="17"/>
  <c r="M46" i="18"/>
  <c r="M46" i="16"/>
  <c r="M46" i="12"/>
  <c r="M46" i="14"/>
  <c r="M46" i="15"/>
  <c r="M46" i="13"/>
  <c r="M46" i="11"/>
  <c r="K43" i="27"/>
  <c r="K43" i="26"/>
  <c r="K43" i="24"/>
  <c r="K43" i="25"/>
  <c r="K43" i="21"/>
  <c r="K43" i="23"/>
  <c r="K43" i="22"/>
  <c r="K43" i="20"/>
  <c r="K43" i="18"/>
  <c r="K43" i="16"/>
  <c r="K43" i="19"/>
  <c r="K43" i="17"/>
  <c r="K43" i="15"/>
  <c r="K43" i="13"/>
  <c r="K43" i="12"/>
  <c r="K43" i="14"/>
  <c r="K43" i="11"/>
  <c r="AD47" i="26"/>
  <c r="AD47" i="27"/>
  <c r="AD47" i="24"/>
  <c r="AD47" i="25"/>
  <c r="AD47" i="23"/>
  <c r="AD47" i="22"/>
  <c r="AD47" i="21"/>
  <c r="AD47" i="20"/>
  <c r="AD47" i="17"/>
  <c r="AD47" i="19"/>
  <c r="AD47" i="18"/>
  <c r="AD47" i="15"/>
  <c r="AD47" i="16"/>
  <c r="AD47" i="14"/>
  <c r="AD47" i="13"/>
  <c r="AD47" i="12"/>
  <c r="AD47" i="11"/>
  <c r="K45" i="10"/>
  <c r="K45" i="26"/>
  <c r="K45" i="27"/>
  <c r="K45" i="25"/>
  <c r="K45" i="24"/>
  <c r="K45" i="23"/>
  <c r="K45" i="22"/>
  <c r="K45" i="21"/>
  <c r="K45" i="20"/>
  <c r="K45" i="17"/>
  <c r="K45" i="19"/>
  <c r="K45" i="18"/>
  <c r="K45" i="16"/>
  <c r="K45" i="15"/>
  <c r="K45" i="14"/>
  <c r="K45" i="13"/>
  <c r="K45" i="12"/>
  <c r="K45" i="11"/>
  <c r="M44" i="27"/>
  <c r="M44" i="26"/>
  <c r="M44" i="25"/>
  <c r="M44" i="24"/>
  <c r="M44" i="23"/>
  <c r="M44" i="22"/>
  <c r="M44" i="21"/>
  <c r="M44" i="20"/>
  <c r="M44" i="18"/>
  <c r="M44" i="16"/>
  <c r="M44" i="17"/>
  <c r="M44" i="19"/>
  <c r="M44" i="13"/>
  <c r="M44" i="11"/>
  <c r="M44" i="12"/>
  <c r="M44" i="15"/>
  <c r="M44" i="14"/>
  <c r="K44" i="10"/>
  <c r="K44" i="27"/>
  <c r="K44" i="25"/>
  <c r="K44" i="26"/>
  <c r="K44" i="23"/>
  <c r="K44" i="24"/>
  <c r="K44" i="20"/>
  <c r="K44" i="22"/>
  <c r="K44" i="21"/>
  <c r="K44" i="19"/>
  <c r="K44" i="18"/>
  <c r="K44" i="17"/>
  <c r="K44" i="15"/>
  <c r="K44" i="14"/>
  <c r="K44" i="16"/>
  <c r="K44" i="13"/>
  <c r="K44" i="12"/>
  <c r="K44" i="11"/>
  <c r="M45" i="27"/>
  <c r="M45" i="25"/>
  <c r="M45" i="26"/>
  <c r="M45" i="23"/>
  <c r="M45" i="24"/>
  <c r="M45" i="21"/>
  <c r="M45" i="20"/>
  <c r="M45" i="22"/>
  <c r="M45" i="19"/>
  <c r="M45" i="18"/>
  <c r="M45" i="17"/>
  <c r="M45" i="15"/>
  <c r="M45" i="16"/>
  <c r="M45" i="14"/>
  <c r="M45" i="13"/>
  <c r="M45" i="12"/>
  <c r="M45" i="11"/>
  <c r="AD44" i="27"/>
  <c r="AD44" i="26"/>
  <c r="AD44" i="25"/>
  <c r="AD44" i="24"/>
  <c r="AD44" i="23"/>
  <c r="AD44" i="22"/>
  <c r="AD44" i="21"/>
  <c r="AD44" i="20"/>
  <c r="AD44" i="17"/>
  <c r="AD44" i="19"/>
  <c r="AD44" i="18"/>
  <c r="AD44" i="11"/>
  <c r="AD44" i="16"/>
  <c r="AD44" i="15"/>
  <c r="AD44" i="14"/>
  <c r="AD44" i="13"/>
  <c r="AD44" i="12"/>
  <c r="K46" i="27"/>
  <c r="K46" i="26"/>
  <c r="K46" i="23"/>
  <c r="K46" i="24"/>
  <c r="K46" i="25"/>
  <c r="K46" i="21"/>
  <c r="K46" i="22"/>
  <c r="K46" i="20"/>
  <c r="K46" i="18"/>
  <c r="K46" i="16"/>
  <c r="K46" i="19"/>
  <c r="K46" i="17"/>
  <c r="K46" i="15"/>
  <c r="K46" i="13"/>
  <c r="K46" i="12"/>
  <c r="K46" i="14"/>
  <c r="K46" i="11"/>
  <c r="AD48" i="27"/>
  <c r="AD48" i="25"/>
  <c r="AD48" i="26"/>
  <c r="AD48" i="23"/>
  <c r="AD48" i="24"/>
  <c r="AD48" i="22"/>
  <c r="AD48" i="20"/>
  <c r="AD48" i="21"/>
  <c r="AD48" i="18"/>
  <c r="AD48" i="19"/>
  <c r="AD48" i="17"/>
  <c r="AD48" i="15"/>
  <c r="AD48" i="14"/>
  <c r="AD48" i="13"/>
  <c r="AD48" i="16"/>
  <c r="AD48" i="12"/>
  <c r="AD48" i="11"/>
  <c r="M43" i="27"/>
  <c r="M43" i="23"/>
  <c r="M43" i="24"/>
  <c r="M43" i="25"/>
  <c r="M43" i="26"/>
  <c r="M43" i="22"/>
  <c r="M43" i="21"/>
  <c r="M43" i="20"/>
  <c r="M43" i="19"/>
  <c r="M43" i="17"/>
  <c r="M43" i="18"/>
  <c r="M43" i="16"/>
  <c r="M43" i="12"/>
  <c r="M43" i="14"/>
  <c r="M43" i="15"/>
  <c r="M43" i="13"/>
  <c r="M43" i="11"/>
  <c r="AD46" i="27"/>
  <c r="AD46" i="23"/>
  <c r="AD46" i="24"/>
  <c r="AD46" i="26"/>
  <c r="AD46" i="25"/>
  <c r="AD46" i="22"/>
  <c r="AD46" i="21"/>
  <c r="AD46" i="20"/>
  <c r="AD46" i="19"/>
  <c r="AD46" i="17"/>
  <c r="AD46" i="18"/>
  <c r="AD46" i="16"/>
  <c r="AD46" i="15"/>
  <c r="AD46" i="12"/>
  <c r="AD46" i="11"/>
  <c r="AD46" i="14"/>
  <c r="AD46" i="13"/>
  <c r="K46" i="9"/>
  <c r="K46" i="10"/>
  <c r="M46" i="9"/>
  <c r="M46" i="10"/>
  <c r="K43" i="9"/>
  <c r="K43" i="10"/>
  <c r="M43" i="9"/>
  <c r="M43" i="10"/>
  <c r="M44" i="9"/>
  <c r="M44" i="10"/>
  <c r="M45" i="9"/>
  <c r="M45" i="10"/>
  <c r="K44" i="9"/>
  <c r="K45" i="9"/>
  <c r="AD47" i="9"/>
  <c r="AD47" i="10"/>
  <c r="AD46" i="9"/>
  <c r="AD46" i="10"/>
  <c r="AD44" i="9"/>
  <c r="AD44" i="10"/>
  <c r="AD48" i="9"/>
  <c r="AD48" i="10"/>
  <c r="AC63" i="9"/>
  <c r="AC63" i="10"/>
  <c r="AD45" i="14" l="1"/>
  <c r="AD45" i="15"/>
  <c r="AD45" i="26"/>
  <c r="AD45" i="27"/>
  <c r="AD43" i="16"/>
  <c r="AD43" i="12"/>
  <c r="AD43" i="15"/>
  <c r="AD43" i="18"/>
  <c r="AD43" i="20"/>
  <c r="AD43" i="9"/>
  <c r="AD43" i="25"/>
  <c r="AD43" i="21"/>
  <c r="AD43" i="23"/>
  <c r="AD43" i="10"/>
  <c r="W63" i="21"/>
  <c r="W63" i="11"/>
  <c r="Y63" i="2"/>
  <c r="Y63" i="26" s="1"/>
  <c r="W63" i="9"/>
  <c r="W63" i="17"/>
  <c r="AD43" i="11"/>
  <c r="AD43" i="14"/>
  <c r="AD43" i="19"/>
  <c r="AD43" i="24"/>
  <c r="AD43" i="27"/>
  <c r="W63" i="23"/>
  <c r="AD43" i="13"/>
  <c r="AD43" i="17"/>
  <c r="AD43" i="22"/>
  <c r="AD45" i="21"/>
  <c r="AD45" i="17"/>
  <c r="W63" i="19"/>
  <c r="X63" i="2"/>
  <c r="X63" i="26" s="1"/>
  <c r="W63" i="12"/>
  <c r="W63" i="18"/>
  <c r="W63" i="22"/>
  <c r="W63" i="26"/>
  <c r="W63" i="16"/>
  <c r="W63" i="25"/>
  <c r="W63" i="10"/>
  <c r="W63" i="14"/>
  <c r="W63" i="13"/>
  <c r="W63" i="20"/>
  <c r="W63" i="24"/>
  <c r="W63" i="27"/>
  <c r="AD45" i="9"/>
  <c r="AD45" i="20"/>
  <c r="AD45" i="12"/>
  <c r="AD45" i="16"/>
  <c r="AD45" i="25"/>
  <c r="AD63" i="2"/>
  <c r="AD63" i="23" s="1"/>
  <c r="AD45" i="13"/>
  <c r="AD45" i="18"/>
  <c r="AD45" i="24"/>
  <c r="AD45" i="10"/>
  <c r="AD45" i="11"/>
  <c r="AD45" i="19"/>
  <c r="AD45" i="22"/>
  <c r="I130" i="2"/>
  <c r="K130" i="2"/>
  <c r="K133" i="2"/>
  <c r="K115" i="2"/>
  <c r="I133" i="2"/>
  <c r="K106" i="2"/>
  <c r="K83" i="2"/>
  <c r="I83" i="2"/>
  <c r="K119" i="2"/>
  <c r="K140" i="2"/>
  <c r="I94" i="2"/>
  <c r="K94" i="2"/>
  <c r="X63" i="15" l="1"/>
  <c r="Y63" i="9"/>
  <c r="Y63" i="13"/>
  <c r="Y63" i="18"/>
  <c r="Y63" i="20"/>
  <c r="Y63" i="24"/>
  <c r="Y63" i="12"/>
  <c r="Y63" i="22"/>
  <c r="Y63" i="14"/>
  <c r="Y63" i="19"/>
  <c r="Y63" i="21"/>
  <c r="Y63" i="27"/>
  <c r="Y63" i="10"/>
  <c r="Y63" i="16"/>
  <c r="Y63" i="25"/>
  <c r="Y63" i="11"/>
  <c r="Y63" i="15"/>
  <c r="Y63" i="17"/>
  <c r="Y63" i="23"/>
  <c r="X63" i="25"/>
  <c r="X63" i="18"/>
  <c r="X63" i="27"/>
  <c r="X63" i="10"/>
  <c r="X63" i="17"/>
  <c r="AA63" i="2"/>
  <c r="AA63" i="10" s="1"/>
  <c r="X63" i="9"/>
  <c r="X63" i="22"/>
  <c r="X63" i="11"/>
  <c r="X63" i="21"/>
  <c r="X63" i="14"/>
  <c r="X63" i="16"/>
  <c r="X63" i="20"/>
  <c r="X63" i="23"/>
  <c r="X63" i="13"/>
  <c r="X63" i="12"/>
  <c r="X63" i="19"/>
  <c r="X63" i="24"/>
  <c r="W65" i="2"/>
  <c r="A64" i="2" s="1"/>
  <c r="AD63" i="18"/>
  <c r="AD63" i="11"/>
  <c r="AD63" i="27"/>
  <c r="AD63" i="22"/>
  <c r="AD63" i="13"/>
  <c r="AD63" i="19"/>
  <c r="AD63" i="14"/>
  <c r="AD63" i="16"/>
  <c r="AD63" i="20"/>
  <c r="AD63" i="25"/>
  <c r="AD63" i="10"/>
  <c r="AD63" i="12"/>
  <c r="AD63" i="24"/>
  <c r="AD63" i="26"/>
  <c r="AD63" i="9"/>
  <c r="AD63" i="15"/>
  <c r="AD63" i="17"/>
  <c r="AD63" i="21"/>
  <c r="W65" i="15" l="1"/>
  <c r="O74" i="15" s="1"/>
  <c r="AA63" i="13"/>
  <c r="AA63" i="17"/>
  <c r="AA63" i="19"/>
  <c r="AA63" i="25"/>
  <c r="W65" i="21"/>
  <c r="O74" i="21" s="1"/>
  <c r="I145" i="21" s="1"/>
  <c r="AA63" i="14"/>
  <c r="AA63" i="18"/>
  <c r="AA63" i="20"/>
  <c r="AA63" i="27"/>
  <c r="AA63" i="11"/>
  <c r="AA63" i="16"/>
  <c r="AA63" i="21"/>
  <c r="AA63" i="24"/>
  <c r="AA63" i="26"/>
  <c r="AA63" i="9"/>
  <c r="AA63" i="12"/>
  <c r="AA63" i="15"/>
  <c r="AA63" i="22"/>
  <c r="AA63" i="23"/>
  <c r="W65" i="9"/>
  <c r="O74" i="9" s="1"/>
  <c r="W65" i="13"/>
  <c r="O74" i="13" s="1"/>
  <c r="W65" i="24"/>
  <c r="O74" i="24" s="1"/>
  <c r="I80" i="24" s="1"/>
  <c r="I89" i="24" s="1"/>
  <c r="W65" i="17"/>
  <c r="O74" i="17" s="1"/>
  <c r="W65" i="25"/>
  <c r="O74" i="25" s="1"/>
  <c r="W65" i="14"/>
  <c r="O74" i="14" s="1"/>
  <c r="W65" i="20"/>
  <c r="O74" i="20" s="1"/>
  <c r="I80" i="20" s="1"/>
  <c r="I89" i="20" s="1"/>
  <c r="W65" i="27"/>
  <c r="O74" i="27" s="1"/>
  <c r="I63" i="2"/>
  <c r="I63" i="27" s="1"/>
  <c r="W65" i="11"/>
  <c r="O74" i="11" s="1"/>
  <c r="W65" i="18"/>
  <c r="O74" i="18" s="1"/>
  <c r="I145" i="18" s="1"/>
  <c r="W65" i="22"/>
  <c r="O74" i="22" s="1"/>
  <c r="W65" i="23"/>
  <c r="O74" i="23" s="1"/>
  <c r="O74" i="2"/>
  <c r="W65" i="10"/>
  <c r="O74" i="10" s="1"/>
  <c r="I80" i="10" s="1"/>
  <c r="W65" i="12"/>
  <c r="O74" i="12" s="1"/>
  <c r="W65" i="16"/>
  <c r="O74" i="16" s="1"/>
  <c r="W65" i="19"/>
  <c r="O74" i="19" s="1"/>
  <c r="I80" i="19" s="1"/>
  <c r="I89" i="19" s="1"/>
  <c r="W65" i="26"/>
  <c r="O74" i="26" s="1"/>
  <c r="I80" i="26" s="1"/>
  <c r="I89" i="26" s="1"/>
  <c r="I80" i="12"/>
  <c r="I89" i="12" s="1"/>
  <c r="K80" i="12"/>
  <c r="K89" i="12" s="1"/>
  <c r="I145" i="12"/>
  <c r="K145" i="12"/>
  <c r="K80" i="16"/>
  <c r="K89" i="16" s="1"/>
  <c r="I80" i="16"/>
  <c r="I89" i="16" s="1"/>
  <c r="I145" i="16"/>
  <c r="K145" i="16"/>
  <c r="K80" i="19"/>
  <c r="K89" i="19" s="1"/>
  <c r="K145" i="19"/>
  <c r="I145" i="19"/>
  <c r="K80" i="26"/>
  <c r="K89" i="26" s="1"/>
  <c r="K145" i="26"/>
  <c r="K80" i="14"/>
  <c r="K89" i="14" s="1"/>
  <c r="I80" i="14"/>
  <c r="I89" i="14" s="1"/>
  <c r="I145" i="14"/>
  <c r="K145" i="14"/>
  <c r="I80" i="13"/>
  <c r="I89" i="13" s="1"/>
  <c r="K80" i="13"/>
  <c r="K89" i="13" s="1"/>
  <c r="I145" i="13"/>
  <c r="K145" i="13"/>
  <c r="K80" i="20"/>
  <c r="K89" i="20" s="1"/>
  <c r="K145" i="20"/>
  <c r="I145" i="20"/>
  <c r="K80" i="24"/>
  <c r="K89" i="24" s="1"/>
  <c r="I145" i="24"/>
  <c r="K145" i="24"/>
  <c r="K80" i="27"/>
  <c r="K89" i="27" s="1"/>
  <c r="I80" i="27"/>
  <c r="I89" i="27" s="1"/>
  <c r="K145" i="27"/>
  <c r="I145" i="27"/>
  <c r="I80" i="15"/>
  <c r="I89" i="15" s="1"/>
  <c r="K80" i="15"/>
  <c r="K89" i="15" s="1"/>
  <c r="I145" i="15"/>
  <c r="K145" i="15"/>
  <c r="K80" i="25"/>
  <c r="K89" i="25" s="1"/>
  <c r="I80" i="25"/>
  <c r="I89" i="25" s="1"/>
  <c r="K145" i="25"/>
  <c r="I145" i="25"/>
  <c r="K80" i="9"/>
  <c r="I80" i="9"/>
  <c r="K80" i="17"/>
  <c r="K89" i="17" s="1"/>
  <c r="I80" i="17"/>
  <c r="I89" i="17" s="1"/>
  <c r="I145" i="17"/>
  <c r="K145" i="17"/>
  <c r="I80" i="21"/>
  <c r="I89" i="21" s="1"/>
  <c r="K80" i="21"/>
  <c r="K89" i="21" s="1"/>
  <c r="K145" i="21"/>
  <c r="K139" i="2"/>
  <c r="K142" i="2" s="1"/>
  <c r="I80" i="2"/>
  <c r="K80" i="2"/>
  <c r="K80" i="10"/>
  <c r="K89" i="10" s="1"/>
  <c r="I80" i="11"/>
  <c r="I89" i="11" s="1"/>
  <c r="K80" i="11"/>
  <c r="K89" i="11" s="1"/>
  <c r="K145" i="11"/>
  <c r="I145" i="11"/>
  <c r="I80" i="18"/>
  <c r="I89" i="18" s="1"/>
  <c r="K80" i="18"/>
  <c r="K89" i="18" s="1"/>
  <c r="K145" i="18"/>
  <c r="K80" i="22"/>
  <c r="K89" i="22" s="1"/>
  <c r="I80" i="22"/>
  <c r="I89" i="22" s="1"/>
  <c r="I145" i="22"/>
  <c r="K145" i="22"/>
  <c r="K80" i="23"/>
  <c r="K89" i="23" s="1"/>
  <c r="I80" i="23"/>
  <c r="I89" i="23" s="1"/>
  <c r="K145" i="23"/>
  <c r="I145" i="23"/>
  <c r="A64" i="26"/>
  <c r="A64" i="27"/>
  <c r="A64" i="25"/>
  <c r="A64" i="24"/>
  <c r="A64" i="23"/>
  <c r="A64" i="22"/>
  <c r="A64" i="21"/>
  <c r="A64" i="20"/>
  <c r="A64" i="19"/>
  <c r="A64" i="17"/>
  <c r="A64" i="16"/>
  <c r="A64" i="18"/>
  <c r="A64" i="11"/>
  <c r="A64" i="15"/>
  <c r="A64" i="14"/>
  <c r="A64" i="13"/>
  <c r="A64" i="12"/>
  <c r="I82" i="9"/>
  <c r="K139" i="9"/>
  <c r="K142" i="9" s="1"/>
  <c r="K139" i="10"/>
  <c r="K142" i="10" s="1"/>
  <c r="I82" i="10"/>
  <c r="I145" i="10"/>
  <c r="K145" i="10"/>
  <c r="A64" i="9"/>
  <c r="A64" i="10"/>
  <c r="K124" i="9"/>
  <c r="K85" i="9"/>
  <c r="K124" i="2"/>
  <c r="K85" i="2"/>
  <c r="I82" i="2"/>
  <c r="K86" i="2"/>
  <c r="I85" i="2"/>
  <c r="I145" i="2"/>
  <c r="K145" i="2"/>
  <c r="K86" i="9"/>
  <c r="I85" i="9"/>
  <c r="K145" i="9"/>
  <c r="I145" i="9"/>
  <c r="I63" i="16" l="1"/>
  <c r="I145" i="26"/>
  <c r="I63" i="21"/>
  <c r="I63" i="25"/>
  <c r="I63" i="11"/>
  <c r="I63" i="26"/>
  <c r="I63" i="9"/>
  <c r="I63" i="12"/>
  <c r="I63" i="19"/>
  <c r="I63" i="17"/>
  <c r="I63" i="22"/>
  <c r="I63" i="15"/>
  <c r="I63" i="18"/>
  <c r="I63" i="23"/>
  <c r="I89" i="9"/>
  <c r="I63" i="10"/>
  <c r="I63" i="14"/>
  <c r="I63" i="13"/>
  <c r="I63" i="20"/>
  <c r="I63" i="24"/>
  <c r="K89" i="9"/>
  <c r="I89" i="10"/>
  <c r="K89" i="2"/>
  <c r="I89" i="2"/>
</calcChain>
</file>

<file path=xl/comments1.xml><?xml version="1.0" encoding="utf-8"?>
<comments xmlns="http://schemas.openxmlformats.org/spreadsheetml/2006/main">
  <authors>
    <author>Christian Annen</author>
  </authors>
  <commentList>
    <comment ref="K15" authorId="0" shapeId="0">
      <text>
        <r>
          <rPr>
            <b/>
            <sz val="9"/>
            <color indexed="81"/>
            <rFont val="Tahoma"/>
            <family val="2"/>
          </rPr>
          <t>Einen ausgefüllten Fragebogen können Sie für die selbe Gemeinderschaft jedes Jahr wieder verwenden.
Bitte kopieren Sie hierfür diese Excel-Datei, ändern das Jahr und passen Sie bitte alle gegenüber dem Vorjahr geänderten Faktoren an.</t>
        </r>
      </text>
    </comment>
    <comment ref="AQ15" authorId="0" shapeId="0">
      <text>
        <r>
          <rPr>
            <b/>
            <sz val="9"/>
            <color indexed="81"/>
            <rFont val="Tahoma"/>
            <family val="2"/>
          </rPr>
          <t>Einen ausgefüllten Fragebogen können Sie für die selbe Gemeinderschaft jedes Jahr wieder verwenden.
Bitte kopieren Sie hierfür diese Excel-Datei, ändern das Jahr und passen Sie bitte alle gegenüber dem Vorjahr geänderten Faktoren an.</t>
        </r>
      </text>
    </comment>
    <comment ref="I41" authorId="0" shapeId="0">
      <text>
        <r>
          <rPr>
            <b/>
            <u/>
            <sz val="9"/>
            <color indexed="81"/>
            <rFont val="Tahoma"/>
            <family val="2"/>
          </rPr>
          <t>Technische Anleitung</t>
        </r>
        <r>
          <rPr>
            <b/>
            <sz val="9"/>
            <color indexed="81"/>
            <rFont val="Tahoma"/>
            <family val="2"/>
          </rPr>
          <t xml:space="preserve">
</t>
        </r>
        <r>
          <rPr>
            <sz val="9"/>
            <color indexed="81"/>
            <rFont val="Tahoma"/>
            <family val="2"/>
          </rPr>
          <t>Nach einem Klick auf das rote Feld "Bitte hier klicken" muss rechts daneben auf das kleine Dreieck geklickt werden, um die gewünschte Quoten-Art auszuwählen. Wenn diese Auswahl nicht getroffen wird, werden keine automatischen Berechnungen durchgeführt.</t>
        </r>
        <r>
          <rPr>
            <b/>
            <sz val="9"/>
            <color indexed="81"/>
            <rFont val="Tahoma"/>
            <family val="2"/>
          </rPr>
          <t xml:space="preserve">
</t>
        </r>
        <r>
          <rPr>
            <b/>
            <u/>
            <sz val="9"/>
            <color indexed="81"/>
            <rFont val="Tahoma"/>
            <family val="2"/>
          </rPr>
          <t>Fachliche Anleitung</t>
        </r>
        <r>
          <rPr>
            <b/>
            <sz val="9"/>
            <color indexed="81"/>
            <rFont val="Tahoma"/>
            <family val="2"/>
          </rPr>
          <t xml:space="preserve">
</t>
        </r>
        <r>
          <rPr>
            <u/>
            <sz val="9"/>
            <color indexed="81"/>
            <rFont val="Tahoma"/>
            <family val="2"/>
          </rPr>
          <t>Beispiele für die Eingaben:</t>
        </r>
        <r>
          <rPr>
            <b/>
            <sz val="9"/>
            <color indexed="81"/>
            <rFont val="Tahoma"/>
            <family val="2"/>
          </rPr>
          <t xml:space="preserve">
Als Prozentsatz:</t>
        </r>
        <r>
          <rPr>
            <sz val="9"/>
            <color indexed="81"/>
            <rFont val="Tahoma"/>
            <family val="2"/>
          </rPr>
          <t xml:space="preserve">
</t>
        </r>
        <r>
          <rPr>
            <u/>
            <sz val="9"/>
            <color indexed="81"/>
            <rFont val="Tahoma"/>
            <family val="2"/>
          </rPr>
          <t>25%</t>
        </r>
        <r>
          <rPr>
            <sz val="9"/>
            <color indexed="81"/>
            <rFont val="Tahoma"/>
            <family val="2"/>
          </rPr>
          <t xml:space="preserve"> oder </t>
        </r>
        <r>
          <rPr>
            <u/>
            <sz val="9"/>
            <color indexed="81"/>
            <rFont val="Tahoma"/>
            <family val="2"/>
          </rPr>
          <t xml:space="preserve">18.75%
</t>
        </r>
        <r>
          <rPr>
            <sz val="9"/>
            <color indexed="81"/>
            <rFont val="Tahoma"/>
            <family val="2"/>
          </rPr>
          <t xml:space="preserve">Für eine genaue Berechnung bitte möglichst viele Dezimalstellen erfassen
(z.B. bei einem Drittel Anteil: 33.3333%)
</t>
        </r>
        <r>
          <rPr>
            <b/>
            <sz val="9"/>
            <color indexed="81"/>
            <rFont val="Tahoma"/>
            <family val="2"/>
          </rPr>
          <t>Als Bruchzahl:</t>
        </r>
        <r>
          <rPr>
            <sz val="9"/>
            <color indexed="81"/>
            <rFont val="Tahoma"/>
            <family val="2"/>
          </rPr>
          <t xml:space="preserve">
</t>
        </r>
        <r>
          <rPr>
            <u/>
            <sz val="9"/>
            <color indexed="81"/>
            <rFont val="Tahoma"/>
            <family val="2"/>
          </rPr>
          <t>1/4</t>
        </r>
        <r>
          <rPr>
            <sz val="9"/>
            <color indexed="81"/>
            <rFont val="Tahoma"/>
            <family val="2"/>
          </rPr>
          <t xml:space="preserve"> oder </t>
        </r>
        <r>
          <rPr>
            <u/>
            <sz val="9"/>
            <color indexed="81"/>
            <rFont val="Tahoma"/>
            <family val="2"/>
          </rPr>
          <t>3/16</t>
        </r>
      </text>
    </comment>
    <comment ref="AO41" authorId="0" shapeId="0">
      <text>
        <r>
          <rPr>
            <b/>
            <u/>
            <sz val="9"/>
            <color indexed="81"/>
            <rFont val="Tahoma"/>
            <family val="2"/>
          </rPr>
          <t>Technische Anleitung</t>
        </r>
        <r>
          <rPr>
            <b/>
            <sz val="9"/>
            <color indexed="81"/>
            <rFont val="Tahoma"/>
            <family val="2"/>
          </rPr>
          <t xml:space="preserve">
</t>
        </r>
        <r>
          <rPr>
            <sz val="9"/>
            <color indexed="81"/>
            <rFont val="Tahoma"/>
            <family val="2"/>
          </rPr>
          <t>Nach einem Klick auf das rote Feld "Bitte hier klicken" muss rechts daneben auf das kleine Dreieck geklickt werden, um die gewünschte Quoten-Art auszuwählen. Wenn diese Auswahl nicht getroffen wird, werden keine automatischen Berechnungen durchgeführt.</t>
        </r>
        <r>
          <rPr>
            <b/>
            <sz val="9"/>
            <color indexed="81"/>
            <rFont val="Tahoma"/>
            <family val="2"/>
          </rPr>
          <t xml:space="preserve">
</t>
        </r>
        <r>
          <rPr>
            <b/>
            <u/>
            <sz val="9"/>
            <color indexed="81"/>
            <rFont val="Tahoma"/>
            <family val="2"/>
          </rPr>
          <t>Fachliche Anleitung</t>
        </r>
        <r>
          <rPr>
            <b/>
            <sz val="9"/>
            <color indexed="81"/>
            <rFont val="Tahoma"/>
            <family val="2"/>
          </rPr>
          <t xml:space="preserve">
</t>
        </r>
        <r>
          <rPr>
            <u/>
            <sz val="9"/>
            <color indexed="81"/>
            <rFont val="Tahoma"/>
            <family val="2"/>
          </rPr>
          <t>Beispiele für die Eingaben:</t>
        </r>
        <r>
          <rPr>
            <b/>
            <sz val="9"/>
            <color indexed="81"/>
            <rFont val="Tahoma"/>
            <family val="2"/>
          </rPr>
          <t xml:space="preserve">
Als Prozentsatz:</t>
        </r>
        <r>
          <rPr>
            <sz val="9"/>
            <color indexed="81"/>
            <rFont val="Tahoma"/>
            <family val="2"/>
          </rPr>
          <t xml:space="preserve">
</t>
        </r>
        <r>
          <rPr>
            <u/>
            <sz val="9"/>
            <color indexed="81"/>
            <rFont val="Tahoma"/>
            <family val="2"/>
          </rPr>
          <t>25%</t>
        </r>
        <r>
          <rPr>
            <sz val="9"/>
            <color indexed="81"/>
            <rFont val="Tahoma"/>
            <family val="2"/>
          </rPr>
          <t xml:space="preserve"> oder </t>
        </r>
        <r>
          <rPr>
            <u/>
            <sz val="9"/>
            <color indexed="81"/>
            <rFont val="Tahoma"/>
            <family val="2"/>
          </rPr>
          <t xml:space="preserve">18.75%
</t>
        </r>
        <r>
          <rPr>
            <sz val="9"/>
            <color indexed="81"/>
            <rFont val="Tahoma"/>
            <family val="2"/>
          </rPr>
          <t xml:space="preserve">Für eine genaue Berechnung bitte möglichst viele Dezimalstellen erfassen
(z.B. bei einem Drittel Anteil: 33.3333%)
</t>
        </r>
        <r>
          <rPr>
            <b/>
            <sz val="9"/>
            <color indexed="81"/>
            <rFont val="Tahoma"/>
            <family val="2"/>
          </rPr>
          <t>Als Bruchzahl:</t>
        </r>
        <r>
          <rPr>
            <sz val="9"/>
            <color indexed="81"/>
            <rFont val="Tahoma"/>
            <family val="2"/>
          </rPr>
          <t xml:space="preserve">
</t>
        </r>
        <r>
          <rPr>
            <u/>
            <sz val="9"/>
            <color indexed="81"/>
            <rFont val="Tahoma"/>
            <family val="2"/>
          </rPr>
          <t>1/4</t>
        </r>
        <r>
          <rPr>
            <sz val="9"/>
            <color indexed="81"/>
            <rFont val="Tahoma"/>
            <family val="2"/>
          </rPr>
          <t xml:space="preserve"> oder </t>
        </r>
        <r>
          <rPr>
            <u/>
            <sz val="9"/>
            <color indexed="81"/>
            <rFont val="Tahoma"/>
            <family val="2"/>
          </rPr>
          <t>3/16</t>
        </r>
      </text>
    </comment>
    <comment ref="E76" authorId="0" shapeId="0">
      <text>
        <r>
          <rPr>
            <b/>
            <sz val="9"/>
            <color indexed="81"/>
            <rFont val="Tahoma"/>
            <family val="2"/>
          </rPr>
          <t>Bitte erfassen Sie in den unten stehenden weissen Feldern den Gesamtanteil.
Der entsprechende Quotenanteil pro Teilhaber erscheint jeweils links davon in rot.</t>
        </r>
      </text>
    </comment>
    <comment ref="AK76" authorId="0" shapeId="0">
      <text>
        <r>
          <rPr>
            <b/>
            <sz val="9"/>
            <color indexed="81"/>
            <rFont val="Tahoma"/>
            <family val="2"/>
          </rPr>
          <t>Bitte erfassen Sie in den unten stehenden weissen Feldern den Gesamtanteil.
Der entsprechende Quotenanteil pro Teilhaber erscheint jeweils links davon in rot.</t>
        </r>
      </text>
    </comment>
    <comment ref="B96" authorId="0" shapeId="0">
      <text>
        <r>
          <rPr>
            <b/>
            <sz val="9"/>
            <color indexed="81"/>
            <rFont val="Tahoma"/>
            <family val="2"/>
          </rPr>
          <t xml:space="preserve">Nebst den effektiven Liegenschaftskosten haben Sie steuerlich die Möglichkeit pauschale Unterhaltskosten geltend zu machen.
</t>
        </r>
        <r>
          <rPr>
            <sz val="9"/>
            <color indexed="81"/>
            <rFont val="Tahoma"/>
            <family val="2"/>
          </rPr>
          <t xml:space="preserve">
</t>
        </r>
        <r>
          <rPr>
            <u/>
            <sz val="9"/>
            <color indexed="81"/>
            <rFont val="Tahoma"/>
            <family val="2"/>
          </rPr>
          <t>Die Pauschale beträgt:</t>
        </r>
        <r>
          <rPr>
            <sz val="9"/>
            <color indexed="81"/>
            <rFont val="Tahoma"/>
            <family val="2"/>
          </rPr>
          <t xml:space="preserve">
- 10% des Bruttomietertrages bei denjenigen Gebäuden, die am Ende der Steuerperiode nicht älter als zehn Jahre sind.
- 20% des Bruttomietertrages bei denjenigen Gebäuden, die am Ende der Steuerperiode älter als zehn Jahre sind.</t>
        </r>
      </text>
    </comment>
    <comment ref="AH96" authorId="0" shapeId="0">
      <text>
        <r>
          <rPr>
            <b/>
            <sz val="9"/>
            <color indexed="81"/>
            <rFont val="Tahoma"/>
            <family val="2"/>
          </rPr>
          <t xml:space="preserve">Nebst den effektiven Liegenschaftskosten haben Sie steuerlich die Möglichkeit pauschale Unterhaltskosten geltend zu machen.
</t>
        </r>
        <r>
          <rPr>
            <sz val="9"/>
            <color indexed="81"/>
            <rFont val="Tahoma"/>
            <family val="2"/>
          </rPr>
          <t xml:space="preserve">
</t>
        </r>
        <r>
          <rPr>
            <u/>
            <sz val="9"/>
            <color indexed="81"/>
            <rFont val="Tahoma"/>
            <family val="2"/>
          </rPr>
          <t>Die Pauschale beträgt:</t>
        </r>
        <r>
          <rPr>
            <sz val="9"/>
            <color indexed="81"/>
            <rFont val="Tahoma"/>
            <family val="2"/>
          </rPr>
          <t xml:space="preserve">
- 10% des Bruttomietertrages bei denjenigen Gebäuden, die am Ende der Steuerperiode nicht älter als zehn Jahre sind.
- 20% des Bruttomietertrages bei denjenigen Gebäuden, die am Ende der Steuerperiode älter als zehn Jahre sind.</t>
        </r>
      </text>
    </comment>
    <comment ref="B112" authorId="0" shapeId="0">
      <text>
        <r>
          <rPr>
            <b/>
            <sz val="9"/>
            <color indexed="81"/>
            <rFont val="Tahoma"/>
            <family val="2"/>
          </rPr>
          <t xml:space="preserve">Nebst den effektiven Liegenschaftskosten haben Sie steuerlich die Möglichkeit pauschale Unterhaltskosten geltend zu machen.
</t>
        </r>
        <r>
          <rPr>
            <sz val="9"/>
            <color indexed="81"/>
            <rFont val="Tahoma"/>
            <family val="2"/>
          </rPr>
          <t xml:space="preserve">
</t>
        </r>
        <r>
          <rPr>
            <u/>
            <sz val="9"/>
            <color indexed="81"/>
            <rFont val="Tahoma"/>
            <family val="2"/>
          </rPr>
          <t>Die Pauschale beträgt:</t>
        </r>
        <r>
          <rPr>
            <sz val="9"/>
            <color indexed="81"/>
            <rFont val="Tahoma"/>
            <family val="2"/>
          </rPr>
          <t xml:space="preserve">
- 10% des Bruttomietertrages bei denjenigen Gebäuden, die am Ende der Steuerperiode nicht älter als zehn Jahre sind.
- 20% des Bruttomietertrages bei denjenigen Gebäuden, die am Ende der Steuerperiode älter als zehn Jahre sind.</t>
        </r>
      </text>
    </comment>
    <comment ref="AH112" authorId="0" shapeId="0">
      <text>
        <r>
          <rPr>
            <b/>
            <sz val="9"/>
            <color indexed="81"/>
            <rFont val="Tahoma"/>
            <family val="2"/>
          </rPr>
          <t xml:space="preserve">Nebst den effektiven Liegenschaftskosten haben Sie steuerlich die Möglichkeit pauschale Unterhaltskosten geltend zu machen.
</t>
        </r>
        <r>
          <rPr>
            <sz val="9"/>
            <color indexed="81"/>
            <rFont val="Tahoma"/>
            <family val="2"/>
          </rPr>
          <t xml:space="preserve">
</t>
        </r>
        <r>
          <rPr>
            <u/>
            <sz val="9"/>
            <color indexed="81"/>
            <rFont val="Tahoma"/>
            <family val="2"/>
          </rPr>
          <t>Die Pauschale beträgt:</t>
        </r>
        <r>
          <rPr>
            <sz val="9"/>
            <color indexed="81"/>
            <rFont val="Tahoma"/>
            <family val="2"/>
          </rPr>
          <t xml:space="preserve">
- 10% des Bruttomietertrages bei denjenigen Gebäuden, die am Ende der Steuerperiode nicht älter als zehn Jahre sind.
- 20% des Bruttomietertrages bei denjenigen Gebäuden, die am Ende der Steuerperiode älter als zehn Jahre sind.</t>
        </r>
      </text>
    </comment>
    <comment ref="B121" authorId="0" shapeId="0">
      <text>
        <r>
          <rPr>
            <b/>
            <sz val="9"/>
            <color indexed="81"/>
            <rFont val="Tahoma"/>
            <family val="2"/>
          </rPr>
          <t xml:space="preserve">Nebst den effektiven Liegenschaftskosten haben Sie steuerlich die Möglichkeit pauschale Unterhaltskosten geltend zu machen.
</t>
        </r>
        <r>
          <rPr>
            <sz val="9"/>
            <color indexed="81"/>
            <rFont val="Tahoma"/>
            <family val="2"/>
          </rPr>
          <t xml:space="preserve">
</t>
        </r>
        <r>
          <rPr>
            <u/>
            <sz val="9"/>
            <color indexed="81"/>
            <rFont val="Tahoma"/>
            <family val="2"/>
          </rPr>
          <t>Die Pauschale beträgt:</t>
        </r>
        <r>
          <rPr>
            <sz val="9"/>
            <color indexed="81"/>
            <rFont val="Tahoma"/>
            <family val="2"/>
          </rPr>
          <t xml:space="preserve">
- 10% des Bruttomietertrages bei denjenigen Gebäuden, die am Ende der Steuerperiode nicht älter als zehn Jahre sind.
- 20% des Bruttomietertrages bei denjenigen Gebäuden, die am Ende der Steuerperiode älter als zehn Jahre sind.</t>
        </r>
      </text>
    </comment>
    <comment ref="AH121" authorId="0" shapeId="0">
      <text>
        <r>
          <rPr>
            <b/>
            <sz val="9"/>
            <color indexed="81"/>
            <rFont val="Tahoma"/>
            <family val="2"/>
          </rPr>
          <t xml:space="preserve">Nebst den effektiven Liegenschaftskosten haben Sie steuerlich die Möglichkeit pauschale Unterhaltskosten geltend zu machen.
</t>
        </r>
        <r>
          <rPr>
            <sz val="9"/>
            <color indexed="81"/>
            <rFont val="Tahoma"/>
            <family val="2"/>
          </rPr>
          <t xml:space="preserve">
</t>
        </r>
        <r>
          <rPr>
            <u/>
            <sz val="9"/>
            <color indexed="81"/>
            <rFont val="Tahoma"/>
            <family val="2"/>
          </rPr>
          <t>Die Pauschale beträgt:</t>
        </r>
        <r>
          <rPr>
            <sz val="9"/>
            <color indexed="81"/>
            <rFont val="Tahoma"/>
            <family val="2"/>
          </rPr>
          <t xml:space="preserve">
- 10% des Bruttomietertrages bei denjenigen Gebäuden, die am Ende der Steuerperiode nicht älter als zehn Jahre sind.
- 20% des Bruttomietertrages bei denjenigen Gebäuden, die am Ende der Steuerperiode älter als zehn Jahre sind.</t>
        </r>
      </text>
    </comment>
  </commentList>
</comments>
</file>

<file path=xl/sharedStrings.xml><?xml version="1.0" encoding="utf-8"?>
<sst xmlns="http://schemas.openxmlformats.org/spreadsheetml/2006/main" count="3246" uniqueCount="145">
  <si>
    <t>Fragebogen für Erbengemeinschaften</t>
  </si>
  <si>
    <t>und für andere Personengesamtheiten (Miteigentümer, Gemeinderschaften etc.)</t>
  </si>
  <si>
    <t>Name</t>
  </si>
  <si>
    <t>Geburtsdatum</t>
  </si>
  <si>
    <t>Letzter Wohnsitz</t>
  </si>
  <si>
    <t>Adresse</t>
  </si>
  <si>
    <t xml:space="preserve">Telefon </t>
  </si>
  <si>
    <t>E-Mail</t>
  </si>
  <si>
    <t>Todestag</t>
  </si>
  <si>
    <t>Teilhaber / Teilhaberinnen</t>
  </si>
  <si>
    <t>1.</t>
  </si>
  <si>
    <t>2.</t>
  </si>
  <si>
    <t>3.</t>
  </si>
  <si>
    <t>4.</t>
  </si>
  <si>
    <t>Zusammenzug Einkommen und Vermögen</t>
  </si>
  <si>
    <t>Einkommen</t>
  </si>
  <si>
    <t>Total</t>
  </si>
  <si>
    <t>Vorname</t>
  </si>
  <si>
    <t>Name und Vorname</t>
  </si>
  <si>
    <t xml:space="preserve">Name, Vorname, Adresse </t>
  </si>
  <si>
    <t>Unterschrift:</t>
  </si>
  <si>
    <t>Vertretung der Gemeinschaft</t>
  </si>
  <si>
    <t xml:space="preserve">Name </t>
  </si>
  <si>
    <t xml:space="preserve">Personalien des Erblassers </t>
  </si>
  <si>
    <t>Steuerwert</t>
  </si>
  <si>
    <t xml:space="preserve">Wert </t>
  </si>
  <si>
    <t>Ertrag</t>
  </si>
  <si>
    <t>Grundstücke</t>
  </si>
  <si>
    <t>Bezeichnung und Adresse</t>
  </si>
  <si>
    <t>Aufwand</t>
  </si>
  <si>
    <t>1</t>
  </si>
  <si>
    <t>2</t>
  </si>
  <si>
    <t>3</t>
  </si>
  <si>
    <t>4</t>
  </si>
  <si>
    <t>5</t>
  </si>
  <si>
    <t>6</t>
  </si>
  <si>
    <t>7</t>
  </si>
  <si>
    <t>8</t>
  </si>
  <si>
    <t>Guthaben und Wertschriften</t>
  </si>
  <si>
    <t>Liegenschaftskosten (Unterhalt usw.)</t>
  </si>
  <si>
    <t>eigener Anteil</t>
  </si>
  <si>
    <t>Schuldbetrag</t>
  </si>
  <si>
    <t>9</t>
  </si>
  <si>
    <t>10</t>
  </si>
  <si>
    <t>11</t>
  </si>
  <si>
    <t>12</t>
  </si>
  <si>
    <t>13</t>
  </si>
  <si>
    <t>14</t>
  </si>
  <si>
    <t>15</t>
  </si>
  <si>
    <t>16</t>
  </si>
  <si>
    <t>17</t>
  </si>
  <si>
    <t>18</t>
  </si>
  <si>
    <t>19</t>
  </si>
  <si>
    <t>20</t>
  </si>
  <si>
    <t>Datum:</t>
  </si>
  <si>
    <t>Gesamtanteil und Total eigener Anteil</t>
  </si>
  <si>
    <t>Aufteilung der Werte</t>
  </si>
  <si>
    <t>in Bruchzahl</t>
  </si>
  <si>
    <t>in Prozent</t>
  </si>
  <si>
    <t>Gesamtanteil
100% bzw. 1/1</t>
  </si>
  <si>
    <t>Bemerkungen</t>
  </si>
  <si>
    <t>Schulden und Schuldzinsen</t>
  </si>
  <si>
    <t>Schuldzins</t>
  </si>
  <si>
    <t>Erfassung der Grunddaten für die Gemeinschaft und Zusammenzug der einzelnen Anteile</t>
  </si>
  <si>
    <t>Vermögen</t>
  </si>
  <si>
    <t>Immer %</t>
  </si>
  <si>
    <t>Prozent</t>
  </si>
  <si>
    <t>Bruchzahl</t>
  </si>
  <si>
    <t>Total Vermögen und Einkommen der Gemeinschaft</t>
  </si>
  <si>
    <t>Übriges Vermögen / Einkünfte</t>
  </si>
  <si>
    <t>Vaiante</t>
  </si>
  <si>
    <t>Fehlereingaben?</t>
  </si>
  <si>
    <t>Bruch</t>
  </si>
  <si>
    <t>Summen:</t>
  </si>
  <si>
    <t>Prüfung, ober alles korrekt erfasst:</t>
  </si>
  <si>
    <t>wenn &gt; 1 dann Fehler</t>
  </si>
  <si>
    <t>1 = ja / 2 = nein</t>
  </si>
  <si>
    <t>als Bruchzahl</t>
  </si>
  <si>
    <t>(1 = Fehler vorhanden / 0 = OK)</t>
  </si>
  <si>
    <r>
      <rPr>
        <b/>
        <sz val="10"/>
        <rFont val="Arial"/>
        <family val="2"/>
      </rPr>
      <t>Allgemeiner Hinweis:</t>
    </r>
    <r>
      <rPr>
        <sz val="10"/>
        <rFont val="Arial"/>
        <family val="2"/>
      </rPr>
      <t xml:space="preserve"> Dieser Fragebogen kann bei der Beteiligung an einer unverteilen Erbschaften anstelle des Formulars Nr. 11 der Steuererklärung eingereicht werden. Damit wird eine Verbesserung der Steuerdeklaration erreicht, da die Erträge und Aufwendungen steuerlich den richtigen Formularen zugewiesen werden können. Danke für Ihre Mitwirkung.</t>
    </r>
  </si>
  <si>
    <r>
      <rPr>
        <b/>
        <sz val="10"/>
        <rFont val="Arial"/>
        <family val="2"/>
      </rPr>
      <t>Deklaration der Faktoren in die Steuererklärung:</t>
    </r>
    <r>
      <rPr>
        <sz val="10"/>
        <rFont val="Arial"/>
        <family val="2"/>
      </rPr>
      <t xml:space="preserve"> Für jeden Teilhaber bzw. jede Teilhaberin der Gemeinschaft ist ein Ausdruck zu machen (Register Teilh. 1 bis Teilh. 20). Beide Blätter sind der Steuererklärung beizulegen. In die eigene Steuererklärung sind die Anteile der zweiten Seite in die jeweiligen Formulare zu übertragen.</t>
    </r>
  </si>
  <si>
    <t xml:space="preserve">Jahr </t>
  </si>
  <si>
    <t>Bitte hier klicken</t>
  </si>
  <si>
    <t xml:space="preserve"> Wertschriften-</t>
  </si>
  <si>
    <t xml:space="preserve"> verzeichnis</t>
  </si>
  <si>
    <t xml:space="preserve"> Formular 2</t>
  </si>
  <si>
    <t xml:space="preserve"> jede Position einzeln</t>
  </si>
  <si>
    <t xml:space="preserve"> zu übertragen</t>
  </si>
  <si>
    <t xml:space="preserve"> Liegenschaften</t>
  </si>
  <si>
    <t xml:space="preserve"> Formular 5</t>
  </si>
  <si>
    <t xml:space="preserve"> jedes Grundstück</t>
  </si>
  <si>
    <t xml:space="preserve"> einzeln eintragen</t>
  </si>
  <si>
    <t xml:space="preserve"> Schuldenverzeichnis</t>
  </si>
  <si>
    <t xml:space="preserve"> Formular 7</t>
  </si>
  <si>
    <t xml:space="preserve"> jeder Schuldbetrag </t>
  </si>
  <si>
    <t xml:space="preserve"> Steuererklärung-</t>
  </si>
  <si>
    <t xml:space="preserve"> Hauptbogen</t>
  </si>
  <si>
    <t xml:space="preserve"> Formular 1</t>
  </si>
  <si>
    <t xml:space="preserve"> oder je nach Art auf</t>
  </si>
  <si>
    <t xml:space="preserve"> übrigen Formularen</t>
  </si>
  <si>
    <t xml:space="preserve"> eintragen</t>
  </si>
  <si>
    <r>
      <rPr>
        <b/>
        <sz val="9"/>
        <rFont val="Wingdings"/>
        <charset val="2"/>
      </rPr>
      <t>è</t>
    </r>
    <r>
      <rPr>
        <b/>
        <sz val="9"/>
        <rFont val="Arial"/>
        <family val="2"/>
      </rPr>
      <t xml:space="preserve"> Liegenschaft A</t>
    </r>
  </si>
  <si>
    <r>
      <rPr>
        <b/>
        <sz val="9"/>
        <rFont val="Wingdings"/>
        <charset val="2"/>
      </rPr>
      <t>è</t>
    </r>
    <r>
      <rPr>
        <b/>
        <sz val="9"/>
        <rFont val="Arial"/>
        <family val="2"/>
      </rPr>
      <t xml:space="preserve"> Liegenschaft B</t>
    </r>
  </si>
  <si>
    <r>
      <rPr>
        <b/>
        <sz val="9"/>
        <rFont val="Wingdings"/>
        <charset val="2"/>
      </rPr>
      <t>è</t>
    </r>
    <r>
      <rPr>
        <b/>
        <sz val="9"/>
        <rFont val="Arial"/>
        <family val="2"/>
      </rPr>
      <t xml:space="preserve"> Liegenschaft C</t>
    </r>
  </si>
  <si>
    <t>Plus</t>
  </si>
  <si>
    <t>Minus</t>
  </si>
  <si>
    <t>Abzüge als Minus erfassen</t>
  </si>
  <si>
    <r>
      <rPr>
        <b/>
        <sz val="12"/>
        <rFont val="Wingdings"/>
        <charset val="2"/>
      </rPr>
      <t>è</t>
    </r>
    <r>
      <rPr>
        <b/>
        <sz val="12"/>
        <rFont val="Arial"/>
        <family val="2"/>
      </rPr>
      <t xml:space="preserve"> Erbengemeinschaften</t>
    </r>
  </si>
  <si>
    <r>
      <rPr>
        <b/>
        <sz val="12"/>
        <rFont val="Wingdings"/>
        <charset val="2"/>
      </rPr>
      <t>è</t>
    </r>
    <r>
      <rPr>
        <b/>
        <sz val="12"/>
        <rFont val="Arial"/>
        <family val="2"/>
      </rPr>
      <t xml:space="preserve"> Alle übrigen Personengemeinschaften </t>
    </r>
    <r>
      <rPr>
        <sz val="12"/>
        <rFont val="Arial"/>
        <family val="2"/>
      </rPr>
      <t>(Miteigentümer/Gemeinderschaften etc.)</t>
    </r>
  </si>
  <si>
    <t>Einkünfte</t>
  </si>
  <si>
    <t>?</t>
  </si>
  <si>
    <t>#</t>
  </si>
  <si>
    <t>Muster</t>
  </si>
  <si>
    <t>Paul</t>
  </si>
  <si>
    <t>Schwyz</t>
  </si>
  <si>
    <t>Muster Hans</t>
  </si>
  <si>
    <t>Musterstrasse 1, 6410 Goldau</t>
  </si>
  <si>
    <t>hans.muster@abc.ch</t>
  </si>
  <si>
    <t>041 000 00 00</t>
  </si>
  <si>
    <t>Muster Hans, Musterstrasse 1, 6410 Goldau</t>
  </si>
  <si>
    <t>Muster Maria, Musterhof, 6430 Schwyz</t>
  </si>
  <si>
    <t>Muster Peter, Mustergasse 99, 6422 Steinen</t>
  </si>
  <si>
    <t>Müller-Muster Heidi, Musterweg 10, 6000 Luzern</t>
  </si>
  <si>
    <t>1/2</t>
  </si>
  <si>
    <t>1/6</t>
  </si>
  <si>
    <t>Schwyzer Kantonalbank, Kto. 123456.99</t>
  </si>
  <si>
    <t>Raiffeisenbank, Kto. 999888.77</t>
  </si>
  <si>
    <t>Darlehen Herr XY, Zürich</t>
  </si>
  <si>
    <t>Mobiliar, Gebäudeversicherung</t>
  </si>
  <si>
    <t>Sanitär XY, Reparatur Wasserrohrbruch</t>
  </si>
  <si>
    <t>Küchenbauer ABC, Ersatz Herdplatte, Backofen, Kühlschrank</t>
  </si>
  <si>
    <t>Musterhof, Schwyz</t>
  </si>
  <si>
    <t>Anlagenstrasse 123, Zürich</t>
  </si>
  <si>
    <t>Schwyzer Kantonalbank</t>
  </si>
  <si>
    <t>UBS AG</t>
  </si>
  <si>
    <t>Schmuck- und Gemäldesammlung</t>
  </si>
  <si>
    <t>Pauschale Unterhaltskosten (20%)</t>
  </si>
  <si>
    <r>
      <rPr>
        <b/>
        <sz val="10"/>
        <rFont val="Arial"/>
        <family val="2"/>
      </rPr>
      <t>Deklaration der Faktoren in die Steuererklärung:</t>
    </r>
    <r>
      <rPr>
        <sz val="10"/>
        <rFont val="Arial"/>
        <family val="2"/>
      </rPr>
      <t xml:space="preserve"> Für jeden Teilhaber bzw. jede Teilhaberin der Gemeinschaft ist ein Ausdruck zu machen. Beide Blätter sind der Steuererklärung beizulegen. In die eigene Steuererklärung sind lediglich die Anteile der zweiten Seite (Spalte "eigener Anteil") in die jeweiligen Formulare zu übertragen.</t>
    </r>
  </si>
  <si>
    <r>
      <rPr>
        <b/>
        <sz val="12"/>
        <rFont val="Arial"/>
        <family val="2"/>
      </rPr>
      <t xml:space="preserve">Hinweis: </t>
    </r>
    <r>
      <rPr>
        <sz val="12"/>
        <rFont val="Arial"/>
        <family val="2"/>
      </rPr>
      <t>Das mit blauer Farbe hinterlegte Muster soll Ihnen einen Eindruck vermitteln, wie der Fragebogen im Einzelfall erfasst werden soll und kann. Dieses Muster wird vom Druck ausgeschlossen.</t>
    </r>
  </si>
  <si>
    <r>
      <rPr>
        <b/>
        <sz val="12"/>
        <rFont val="Arial"/>
        <family val="2"/>
      </rPr>
      <t xml:space="preserve">Anleitung: </t>
    </r>
    <r>
      <rPr>
        <sz val="12"/>
        <rFont val="Arial"/>
        <family val="2"/>
      </rPr>
      <t>Alle Grunddaten und Faktoren der Gemeinderschaft müssen nur auf diesem ersten Tabellenblatt erfasst werden. Nach dem Erfassen ist für jeden Teilhaber sein automatisch abgefülltes Tabellenblatt (Teilh. 1 bis Teilh. 20) auszudrucken und auszuhändigen.</t>
    </r>
  </si>
  <si>
    <t>Haus XY (Ferienwohnung), Davos</t>
  </si>
  <si>
    <t>Gemäss separater Aufstellung (in Beilage)</t>
  </si>
  <si>
    <t>Bitte hier auswählen</t>
  </si>
  <si>
    <t>Prüfung, ob alles korrekt erfasst:</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</si>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</sst>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dd/mm/yyyy;@"/>
    <numFmt numFmtId="165" formatCode="#\ ???/???"/>
  </numFmts>
  <fonts count="52" x14ac:knownFonts="1">
    <font>
      <sz val="10"/>
      <name val="Arial"/>
    </font>
    <font>
      <sz val="10"/>
      <name val="Arial"/>
      <family val="2"/>
    </font>
    <font>
      <sz val="11"/>
      <name val="Arial"/>
      <family val="2"/>
    </font>
    <font>
      <b/>
      <sz val="14"/>
      <name val="Arial"/>
      <family val="2"/>
    </font>
    <font>
      <sz val="9"/>
      <name val="Arial"/>
      <family val="2"/>
    </font>
    <font>
      <sz val="8"/>
      <name val="Arial"/>
      <family val="2"/>
    </font>
    <font>
      <b/>
      <sz val="9"/>
      <name val="Arial"/>
      <family val="2"/>
    </font>
    <font>
      <sz val="12"/>
      <name val="Arial"/>
      <family val="2"/>
    </font>
    <font>
      <b/>
      <sz val="10"/>
      <name val="Arial"/>
      <family val="2"/>
    </font>
    <font>
      <b/>
      <sz val="12"/>
      <name val="Arial"/>
      <family val="2"/>
    </font>
    <font>
      <sz val="10"/>
      <color indexed="10"/>
      <name val="Arial"/>
      <family val="2"/>
    </font>
    <font>
      <sz val="8"/>
      <color indexed="10"/>
      <name val="Arial"/>
      <family val="2"/>
    </font>
    <font>
      <b/>
      <sz val="10"/>
      <color indexed="10"/>
      <name val="Arial"/>
      <family val="2"/>
    </font>
    <font>
      <b/>
      <sz val="9"/>
      <name val="Arial"/>
      <family val="2"/>
    </font>
    <font>
      <b/>
      <sz val="9"/>
      <color indexed="10"/>
      <name val="Arial"/>
      <family val="2"/>
    </font>
    <font>
      <sz val="9"/>
      <color indexed="10"/>
      <name val="Arial"/>
      <family val="2"/>
    </font>
    <font>
      <b/>
      <sz val="11"/>
      <name val="Arial"/>
      <family val="2"/>
    </font>
    <font>
      <sz val="10"/>
      <name val="Arial"/>
      <family val="2"/>
    </font>
    <font>
      <b/>
      <sz val="11"/>
      <color indexed="10"/>
      <name val="Arial"/>
      <family val="2"/>
    </font>
    <font>
      <i/>
      <sz val="9"/>
      <color indexed="10"/>
      <name val="Arial"/>
      <family val="2"/>
    </font>
    <font>
      <b/>
      <i/>
      <sz val="9"/>
      <color indexed="10"/>
      <name val="Arial"/>
      <family val="2"/>
    </font>
    <font>
      <sz val="12"/>
      <color indexed="10"/>
      <name val="Arial"/>
      <family val="2"/>
    </font>
    <font>
      <sz val="14"/>
      <name val="Arial"/>
      <family val="2"/>
    </font>
    <font>
      <b/>
      <sz val="9"/>
      <color rgb="FFFF0000"/>
      <name val="Arial"/>
      <family val="2"/>
    </font>
    <font>
      <b/>
      <sz val="11"/>
      <color rgb="FFFF0000"/>
      <name val="Arial"/>
      <family val="2"/>
    </font>
    <font>
      <b/>
      <sz val="9"/>
      <color indexed="81"/>
      <name val="Tahoma"/>
      <family val="2"/>
    </font>
    <font>
      <sz val="9"/>
      <color indexed="81"/>
      <name val="Tahoma"/>
      <family val="2"/>
    </font>
    <font>
      <u/>
      <sz val="9"/>
      <color indexed="81"/>
      <name val="Tahoma"/>
      <family val="2"/>
    </font>
    <font>
      <sz val="6.5"/>
      <name val="Arial"/>
      <family val="2"/>
    </font>
    <font>
      <sz val="6.5"/>
      <color indexed="10"/>
      <name val="Arial"/>
      <family val="2"/>
    </font>
    <font>
      <b/>
      <sz val="6.5"/>
      <name val="Arial"/>
      <family val="2"/>
    </font>
    <font>
      <sz val="6.5"/>
      <color rgb="FFFF0000"/>
      <name val="Arial"/>
      <family val="2"/>
    </font>
    <font>
      <b/>
      <sz val="12"/>
      <color theme="1"/>
      <name val="Arial"/>
      <family val="2"/>
    </font>
    <font>
      <sz val="12"/>
      <color theme="1"/>
      <name val="Arial"/>
      <family val="2"/>
    </font>
    <font>
      <b/>
      <sz val="9"/>
      <name val="Wingdings"/>
      <charset val="2"/>
    </font>
    <font>
      <i/>
      <u/>
      <sz val="9"/>
      <color indexed="10"/>
      <name val="Arial"/>
      <family val="2"/>
    </font>
    <font>
      <i/>
      <sz val="6.5"/>
      <name val="Arial"/>
      <family val="2"/>
    </font>
    <font>
      <b/>
      <sz val="10"/>
      <color theme="0" tint="-0.249977111117893"/>
      <name val="Arial"/>
      <family val="2"/>
    </font>
    <font>
      <b/>
      <sz val="9"/>
      <color theme="0"/>
      <name val="Arial"/>
      <family val="2"/>
    </font>
    <font>
      <b/>
      <sz val="11"/>
      <color theme="0"/>
      <name val="Arial"/>
      <family val="2"/>
    </font>
    <font>
      <sz val="7.5"/>
      <name val="Arial"/>
      <family val="2"/>
    </font>
    <font>
      <sz val="6.5"/>
      <name val="Wingdings"/>
      <charset val="2"/>
    </font>
    <font>
      <sz val="9"/>
      <name val="Wingdings"/>
      <charset val="2"/>
    </font>
    <font>
      <b/>
      <i/>
      <sz val="6.5"/>
      <color indexed="10"/>
      <name val="Arial"/>
      <family val="2"/>
    </font>
    <font>
      <b/>
      <sz val="12"/>
      <color theme="0"/>
      <name val="Arial"/>
      <family val="2"/>
    </font>
    <font>
      <b/>
      <sz val="12"/>
      <name val="Wingdings"/>
      <charset val="2"/>
    </font>
    <font>
      <sz val="10"/>
      <name val="Wingdings 3"/>
      <family val="1"/>
      <charset val="2"/>
    </font>
    <font>
      <b/>
      <sz val="30"/>
      <color theme="0"/>
      <name val="Wingdings 3"/>
      <family val="1"/>
      <charset val="2"/>
    </font>
    <font>
      <b/>
      <sz val="50"/>
      <color theme="0"/>
      <name val="Wingdings 3"/>
      <family val="1"/>
      <charset val="2"/>
    </font>
    <font>
      <sz val="6.5"/>
      <name val="Wingdings 3"/>
      <family val="1"/>
      <charset val="2"/>
    </font>
    <font>
      <sz val="50"/>
      <color theme="0"/>
      <name val="Wingdings 3"/>
      <family val="1"/>
      <charset val="2"/>
    </font>
    <font>
      <b/>
      <u/>
      <sz val="9"/>
      <color indexed="81"/>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BD"/>
        <bgColor indexed="64"/>
      </patternFill>
    </fill>
    <fill>
      <patternFill patternType="solid">
        <fgColor rgb="FFC1DAFF"/>
        <bgColor indexed="64"/>
      </patternFill>
    </fill>
    <fill>
      <patternFill patternType="solid">
        <fgColor rgb="FFFFE697"/>
        <bgColor indexed="64"/>
      </patternFill>
    </fill>
  </fills>
  <borders count="69">
    <border>
      <left/>
      <right/>
      <top/>
      <bottom/>
      <diagonal/>
    </border>
    <border>
      <left/>
      <right/>
      <top style="thin">
        <color indexed="64"/>
      </top>
      <bottom style="medium">
        <color indexed="64"/>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bottom style="thick">
        <color indexed="64"/>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568">
    <xf numFmtId="0" fontId="0" fillId="0" borderId="0" xfId="0"/>
    <xf numFmtId="0" fontId="28" fillId="2" borderId="0" xfId="0" applyFont="1" applyFill="1" applyProtection="1"/>
    <xf numFmtId="0" fontId="28" fillId="2" borderId="0" xfId="0" applyFont="1" applyFill="1" applyAlignment="1" applyProtection="1">
      <alignment horizontal="center"/>
    </xf>
    <xf numFmtId="0" fontId="0" fillId="2" borderId="0" xfId="0" applyFill="1" applyProtection="1"/>
    <xf numFmtId="0" fontId="7" fillId="2" borderId="0" xfId="0" applyFont="1" applyFill="1" applyProtection="1"/>
    <xf numFmtId="0" fontId="4" fillId="2" borderId="0" xfId="0" applyFont="1" applyFill="1" applyProtection="1"/>
    <xf numFmtId="0" fontId="10" fillId="2" borderId="0" xfId="0" applyFont="1" applyFill="1" applyProtection="1"/>
    <xf numFmtId="0" fontId="9" fillId="2" borderId="0" xfId="0" applyFont="1" applyFill="1" applyProtection="1"/>
    <xf numFmtId="0" fontId="21" fillId="2" borderId="0" xfId="0" applyFont="1" applyFill="1" applyProtection="1"/>
    <xf numFmtId="0" fontId="2" fillId="2" borderId="0" xfId="0" applyFont="1" applyFill="1" applyProtection="1"/>
    <xf numFmtId="0" fontId="7" fillId="2" borderId="0" xfId="0" applyFont="1" applyFill="1" applyAlignment="1" applyProtection="1">
      <alignment horizontal="left" vertical="center"/>
    </xf>
    <xf numFmtId="0" fontId="7" fillId="2" borderId="0" xfId="0" applyFont="1" applyFill="1" applyAlignment="1" applyProtection="1">
      <alignment horizontal="right"/>
    </xf>
    <xf numFmtId="0" fontId="2" fillId="2" borderId="0" xfId="0" applyFont="1" applyFill="1" applyAlignment="1" applyProtection="1">
      <alignment horizontal="left"/>
    </xf>
    <xf numFmtId="0" fontId="7" fillId="2" borderId="0" xfId="0" applyFont="1" applyFill="1" applyAlignment="1" applyProtection="1">
      <alignment horizontal="left"/>
    </xf>
    <xf numFmtId="0" fontId="4" fillId="2" borderId="0" xfId="0" applyFont="1" applyFill="1" applyAlignment="1" applyProtection="1">
      <alignment horizontal="left" vertical="center"/>
    </xf>
    <xf numFmtId="0" fontId="0" fillId="2" borderId="0" xfId="0" applyFill="1" applyBorder="1" applyProtection="1"/>
    <xf numFmtId="0" fontId="12" fillId="2" borderId="0" xfId="0" applyFont="1" applyFill="1" applyProtection="1"/>
    <xf numFmtId="0" fontId="6" fillId="2" borderId="0" xfId="0" applyFont="1" applyFill="1" applyProtection="1"/>
    <xf numFmtId="0" fontId="30" fillId="2" borderId="0" xfId="0" applyFont="1" applyFill="1" applyAlignment="1" applyProtection="1">
      <alignment horizontal="center"/>
    </xf>
    <xf numFmtId="0" fontId="8" fillId="2" borderId="0" xfId="0" applyFont="1" applyFill="1" applyProtection="1"/>
    <xf numFmtId="0" fontId="30" fillId="2" borderId="22" xfId="0" applyFont="1" applyFill="1" applyBorder="1" applyAlignment="1" applyProtection="1">
      <alignment horizontal="center"/>
    </xf>
    <xf numFmtId="49" fontId="6" fillId="2" borderId="11" xfId="0" applyNumberFormat="1" applyFont="1" applyFill="1" applyBorder="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4" fontId="4" fillId="2" borderId="0" xfId="0" applyNumberFormat="1" applyFont="1" applyFill="1" applyProtection="1"/>
    <xf numFmtId="0" fontId="28" fillId="2" borderId="25" xfId="0" applyFont="1" applyFill="1" applyBorder="1" applyAlignment="1" applyProtection="1">
      <alignment horizontal="center"/>
    </xf>
    <xf numFmtId="0" fontId="28" fillId="2" borderId="26" xfId="0" applyFont="1" applyFill="1" applyBorder="1" applyAlignment="1" applyProtection="1">
      <alignment horizontal="center"/>
    </xf>
    <xf numFmtId="0" fontId="28" fillId="2" borderId="22" xfId="0" applyFont="1" applyFill="1" applyBorder="1" applyAlignment="1" applyProtection="1">
      <alignment horizontal="center"/>
    </xf>
    <xf numFmtId="49" fontId="6" fillId="2" borderId="12" xfId="0" applyNumberFormat="1" applyFont="1" applyFill="1" applyBorder="1" applyAlignment="1" applyProtection="1">
      <alignment horizontal="center" vertical="center"/>
    </xf>
    <xf numFmtId="43" fontId="28" fillId="2" borderId="0" xfId="0" applyNumberFormat="1" applyFont="1" applyFill="1" applyProtection="1"/>
    <xf numFmtId="2" fontId="4" fillId="2" borderId="0" xfId="0" applyNumberFormat="1" applyFont="1" applyFill="1" applyProtection="1"/>
    <xf numFmtId="49" fontId="6" fillId="2" borderId="32" xfId="0" applyNumberFormat="1" applyFont="1" applyFill="1" applyBorder="1" applyAlignment="1" applyProtection="1">
      <alignment horizontal="center" vertical="center"/>
    </xf>
    <xf numFmtId="0" fontId="8" fillId="2" borderId="0" xfId="0" applyFont="1" applyFill="1" applyAlignment="1" applyProtection="1">
      <alignment vertical="center"/>
    </xf>
    <xf numFmtId="0" fontId="1" fillId="2" borderId="0" xfId="0" applyFont="1" applyFill="1" applyAlignment="1" applyProtection="1">
      <alignment vertical="center"/>
    </xf>
    <xf numFmtId="0" fontId="0" fillId="2" borderId="0" xfId="0" applyFill="1" applyAlignment="1" applyProtection="1">
      <alignment vertical="center"/>
    </xf>
    <xf numFmtId="0" fontId="10" fillId="2" borderId="0" xfId="0" applyNumberFormat="1" applyFont="1" applyFill="1" applyAlignment="1" applyProtection="1">
      <alignment horizontal="center"/>
    </xf>
    <xf numFmtId="0" fontId="29" fillId="2" borderId="0" xfId="0" applyNumberFormat="1" applyFont="1" applyFill="1" applyAlignment="1" applyProtection="1">
      <alignment horizontal="center"/>
    </xf>
    <xf numFmtId="0" fontId="11" fillId="2" borderId="0" xfId="0" applyNumberFormat="1" applyFont="1" applyFill="1" applyAlignment="1" applyProtection="1">
      <alignment horizontal="center"/>
    </xf>
    <xf numFmtId="49" fontId="16" fillId="2" borderId="0" xfId="0" applyNumberFormat="1" applyFont="1" applyFill="1" applyBorder="1" applyAlignment="1" applyProtection="1">
      <alignment horizontal="left"/>
    </xf>
    <xf numFmtId="0" fontId="16" fillId="2" borderId="0" xfId="0" applyFont="1" applyFill="1" applyAlignment="1" applyProtection="1">
      <alignment horizontal="right"/>
    </xf>
    <xf numFmtId="0" fontId="2" fillId="4" borderId="4" xfId="0" applyNumberFormat="1" applyFont="1" applyFill="1" applyBorder="1" applyProtection="1"/>
    <xf numFmtId="0" fontId="2" fillId="4" borderId="0" xfId="0" applyNumberFormat="1" applyFont="1" applyFill="1" applyBorder="1" applyProtection="1"/>
    <xf numFmtId="0" fontId="0" fillId="2" borderId="0" xfId="0" applyFill="1" applyAlignment="1" applyProtection="1">
      <alignment horizontal="right"/>
    </xf>
    <xf numFmtId="3" fontId="4" fillId="2" borderId="0" xfId="0" applyNumberFormat="1" applyFont="1" applyFill="1" applyProtection="1"/>
    <xf numFmtId="0" fontId="14" fillId="2" borderId="0" xfId="0" applyFont="1" applyFill="1" applyAlignment="1" applyProtection="1">
      <alignment horizontal="right"/>
    </xf>
    <xf numFmtId="0" fontId="6" fillId="2" borderId="0" xfId="0" applyFont="1" applyFill="1" applyAlignment="1" applyProtection="1">
      <alignment horizontal="right"/>
    </xf>
    <xf numFmtId="3" fontId="6" fillId="2" borderId="0" xfId="0" applyNumberFormat="1" applyFont="1" applyFill="1" applyAlignment="1" applyProtection="1">
      <alignment horizontal="center"/>
    </xf>
    <xf numFmtId="4" fontId="23" fillId="2" borderId="5" xfId="0" applyNumberFormat="1" applyFont="1" applyFill="1" applyBorder="1" applyAlignment="1" applyProtection="1">
      <alignment horizontal="right"/>
    </xf>
    <xf numFmtId="4" fontId="23" fillId="2" borderId="0" xfId="0" applyNumberFormat="1" applyFont="1" applyFill="1" applyBorder="1" applyAlignment="1" applyProtection="1">
      <alignment horizontal="right"/>
    </xf>
    <xf numFmtId="4" fontId="23" fillId="2" borderId="6" xfId="0" applyNumberFormat="1" applyFont="1" applyFill="1" applyBorder="1" applyAlignment="1" applyProtection="1">
      <alignment horizontal="right"/>
    </xf>
    <xf numFmtId="3" fontId="6" fillId="2" borderId="0" xfId="0" applyNumberFormat="1" applyFont="1" applyFill="1" applyBorder="1" applyAlignment="1" applyProtection="1">
      <alignment horizontal="right"/>
    </xf>
    <xf numFmtId="3" fontId="6" fillId="2" borderId="0" xfId="0" applyNumberFormat="1" applyFont="1" applyFill="1" applyBorder="1" applyAlignment="1" applyProtection="1">
      <alignment horizontal="center"/>
    </xf>
    <xf numFmtId="3" fontId="0" fillId="2" borderId="0" xfId="0" applyNumberFormat="1" applyFill="1" applyProtection="1"/>
    <xf numFmtId="4" fontId="15" fillId="2" borderId="0" xfId="0" applyNumberFormat="1" applyFont="1" applyFill="1" applyBorder="1" applyAlignment="1" applyProtection="1">
      <alignment horizontal="right"/>
    </xf>
    <xf numFmtId="4" fontId="23" fillId="2" borderId="0" xfId="0" applyNumberFormat="1" applyFont="1" applyFill="1" applyBorder="1" applyAlignment="1" applyProtection="1">
      <alignment horizontal="right" vertical="center"/>
    </xf>
    <xf numFmtId="4" fontId="15" fillId="2" borderId="5" xfId="0" applyNumberFormat="1" applyFont="1" applyFill="1" applyBorder="1" applyAlignment="1" applyProtection="1">
      <alignment horizontal="right" vertical="center"/>
    </xf>
    <xf numFmtId="4" fontId="15" fillId="2" borderId="6" xfId="0" applyNumberFormat="1" applyFont="1" applyFill="1" applyBorder="1" applyAlignment="1" applyProtection="1">
      <alignment horizontal="right" vertical="center"/>
    </xf>
    <xf numFmtId="4" fontId="23" fillId="2" borderId="7" xfId="0" applyNumberFormat="1" applyFont="1" applyFill="1" applyBorder="1" applyAlignment="1" applyProtection="1">
      <alignment horizontal="right"/>
    </xf>
    <xf numFmtId="4" fontId="23" fillId="2" borderId="8" xfId="0" applyNumberFormat="1" applyFont="1" applyFill="1" applyBorder="1" applyAlignment="1" applyProtection="1">
      <alignment horizontal="right"/>
    </xf>
    <xf numFmtId="0" fontId="9" fillId="2" borderId="0" xfId="0" applyFont="1" applyFill="1" applyAlignment="1" applyProtection="1">
      <alignment vertical="top"/>
    </xf>
    <xf numFmtId="49" fontId="9" fillId="2" borderId="0" xfId="0" applyNumberFormat="1" applyFont="1" applyFill="1" applyBorder="1" applyAlignment="1" applyProtection="1">
      <alignment horizontal="right" vertical="top"/>
    </xf>
    <xf numFmtId="0" fontId="9" fillId="2" borderId="0" xfId="0" applyFont="1" applyFill="1" applyBorder="1" applyAlignment="1" applyProtection="1">
      <alignment vertical="top"/>
    </xf>
    <xf numFmtId="0" fontId="7" fillId="2" borderId="0" xfId="0" applyFont="1" applyFill="1" applyAlignment="1" applyProtection="1">
      <alignment vertical="center"/>
    </xf>
    <xf numFmtId="0" fontId="6" fillId="2" borderId="10" xfId="0" applyFont="1" applyFill="1" applyBorder="1" applyAlignment="1" applyProtection="1">
      <alignment vertical="center"/>
    </xf>
    <xf numFmtId="0" fontId="6" fillId="2" borderId="0" xfId="0" applyFont="1" applyFill="1" applyBorder="1" applyAlignment="1" applyProtection="1">
      <alignment vertical="center"/>
    </xf>
    <xf numFmtId="4" fontId="6" fillId="2" borderId="45" xfId="0" applyNumberFormat="1" applyFont="1" applyFill="1" applyBorder="1" applyAlignment="1" applyProtection="1">
      <alignment vertical="center"/>
    </xf>
    <xf numFmtId="4" fontId="6" fillId="2" borderId="0" xfId="0" applyNumberFormat="1" applyFont="1" applyFill="1" applyBorder="1" applyAlignment="1" applyProtection="1">
      <alignment vertical="center"/>
    </xf>
    <xf numFmtId="4" fontId="14" fillId="2" borderId="14" xfId="0" applyNumberFormat="1" applyFont="1" applyFill="1" applyBorder="1" applyAlignment="1" applyProtection="1">
      <alignment horizontal="right" vertical="center"/>
    </xf>
    <xf numFmtId="4" fontId="14" fillId="2" borderId="15" xfId="0" applyNumberFormat="1" applyFont="1" applyFill="1" applyBorder="1" applyAlignment="1" applyProtection="1">
      <alignment horizontal="right" vertical="center"/>
    </xf>
    <xf numFmtId="0" fontId="4" fillId="2" borderId="0" xfId="0" applyFont="1" applyFill="1" applyAlignment="1" applyProtection="1"/>
    <xf numFmtId="3" fontId="4" fillId="2" borderId="0" xfId="0" applyNumberFormat="1" applyFont="1" applyFill="1" applyAlignment="1" applyProtection="1"/>
    <xf numFmtId="0" fontId="4" fillId="2" borderId="0" xfId="0" applyFont="1" applyFill="1" applyBorder="1" applyAlignment="1" applyProtection="1"/>
    <xf numFmtId="3" fontId="4" fillId="2" borderId="0" xfId="0" applyNumberFormat="1" applyFont="1" applyFill="1" applyBorder="1" applyAlignment="1" applyProtection="1"/>
    <xf numFmtId="0" fontId="2" fillId="2" borderId="0" xfId="0" applyFont="1" applyFill="1" applyAlignment="1" applyProtection="1">
      <alignment vertical="center"/>
    </xf>
    <xf numFmtId="0" fontId="4" fillId="2" borderId="0" xfId="0" applyFont="1" applyFill="1" applyAlignment="1" applyProtection="1">
      <alignment horizontal="right" vertical="center"/>
    </xf>
    <xf numFmtId="3" fontId="23" fillId="2" borderId="5" xfId="0" applyNumberFormat="1" applyFont="1" applyFill="1" applyBorder="1" applyAlignment="1" applyProtection="1">
      <alignment horizontal="right" vertical="center"/>
    </xf>
    <xf numFmtId="3" fontId="23" fillId="2" borderId="0" xfId="0" applyNumberFormat="1" applyFont="1" applyFill="1" applyBorder="1" applyAlignment="1" applyProtection="1">
      <alignment horizontal="right" vertical="center"/>
    </xf>
    <xf numFmtId="3" fontId="23" fillId="2" borderId="6" xfId="0" applyNumberFormat="1" applyFont="1" applyFill="1" applyBorder="1" applyAlignment="1" applyProtection="1">
      <alignment horizontal="right" vertical="center"/>
    </xf>
    <xf numFmtId="0" fontId="14" fillId="2" borderId="0" xfId="0" applyFont="1" applyFill="1" applyBorder="1" applyAlignment="1" applyProtection="1">
      <alignment horizontal="center" vertical="center"/>
    </xf>
    <xf numFmtId="49" fontId="9" fillId="2" borderId="0" xfId="0" applyNumberFormat="1" applyFont="1" applyFill="1" applyBorder="1" applyAlignment="1" applyProtection="1">
      <alignment horizontal="right" vertical="center"/>
    </xf>
    <xf numFmtId="0" fontId="9" fillId="2" borderId="0" xfId="0" applyFont="1" applyFill="1" applyAlignment="1" applyProtection="1">
      <alignment vertical="center"/>
    </xf>
    <xf numFmtId="0" fontId="6" fillId="2" borderId="0" xfId="0" applyFont="1" applyFill="1" applyAlignment="1" applyProtection="1">
      <alignment horizontal="right" vertical="center"/>
    </xf>
    <xf numFmtId="49" fontId="4" fillId="2" borderId="0" xfId="0" applyNumberFormat="1" applyFont="1" applyFill="1" applyBorder="1" applyAlignment="1" applyProtection="1">
      <alignment horizontal="right" vertical="center"/>
    </xf>
    <xf numFmtId="3" fontId="4" fillId="2" borderId="0" xfId="0" applyNumberFormat="1" applyFont="1" applyFill="1" applyAlignment="1" applyProtection="1">
      <alignment vertical="center"/>
    </xf>
    <xf numFmtId="4" fontId="14" fillId="2" borderId="5" xfId="0" applyNumberFormat="1" applyFont="1" applyFill="1" applyBorder="1" applyAlignment="1" applyProtection="1">
      <alignment horizontal="right" vertical="center"/>
    </xf>
    <xf numFmtId="4" fontId="14" fillId="2" borderId="0" xfId="0" applyNumberFormat="1" applyFont="1" applyFill="1" applyBorder="1" applyAlignment="1" applyProtection="1">
      <alignment horizontal="right" vertical="center"/>
    </xf>
    <xf numFmtId="4" fontId="14" fillId="2" borderId="6" xfId="0" applyNumberFormat="1" applyFont="1" applyFill="1" applyBorder="1" applyAlignment="1" applyProtection="1">
      <alignment horizontal="right" vertical="center"/>
    </xf>
    <xf numFmtId="4" fontId="14" fillId="2" borderId="12" xfId="0" applyNumberFormat="1" applyFont="1" applyFill="1" applyBorder="1" applyAlignment="1" applyProtection="1">
      <alignment horizontal="right" vertical="center"/>
    </xf>
    <xf numFmtId="4" fontId="14" fillId="2" borderId="44" xfId="0" applyNumberFormat="1" applyFont="1" applyFill="1" applyBorder="1" applyAlignment="1" applyProtection="1">
      <alignment horizontal="right" vertical="center"/>
    </xf>
    <xf numFmtId="0" fontId="14" fillId="2" borderId="0" xfId="0" applyFont="1" applyFill="1" applyAlignment="1" applyProtection="1">
      <alignment vertical="center"/>
    </xf>
    <xf numFmtId="0" fontId="14" fillId="2" borderId="0" xfId="0" applyFont="1" applyFill="1" applyAlignment="1" applyProtection="1">
      <alignment horizontal="lef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49" fontId="6" fillId="2" borderId="0" xfId="0" applyNumberFormat="1" applyFont="1" applyFill="1" applyBorder="1" applyAlignment="1" applyProtection="1">
      <alignment horizontal="right" vertical="center"/>
    </xf>
    <xf numFmtId="0" fontId="6" fillId="2" borderId="0" xfId="0" applyFont="1" applyFill="1" applyAlignment="1" applyProtection="1">
      <alignment vertical="center"/>
    </xf>
    <xf numFmtId="4" fontId="6" fillId="2" borderId="0" xfId="0" applyNumberFormat="1" applyFont="1" applyFill="1" applyAlignment="1" applyProtection="1">
      <alignment vertical="center"/>
    </xf>
    <xf numFmtId="3" fontId="6" fillId="2" borderId="0" xfId="0" applyNumberFormat="1" applyFont="1" applyFill="1" applyBorder="1" applyAlignment="1" applyProtection="1">
      <alignment vertical="center"/>
    </xf>
    <xf numFmtId="4" fontId="15" fillId="2" borderId="0" xfId="0" applyNumberFormat="1" applyFont="1" applyFill="1" applyBorder="1" applyAlignment="1" applyProtection="1">
      <alignment horizontal="right" vertical="center"/>
    </xf>
    <xf numFmtId="3" fontId="4" fillId="2" borderId="0" xfId="0" applyNumberFormat="1" applyFont="1" applyFill="1" applyBorder="1" applyAlignment="1" applyProtection="1">
      <alignment vertical="center"/>
    </xf>
    <xf numFmtId="4" fontId="4" fillId="2" borderId="5" xfId="0" applyNumberFormat="1" applyFont="1" applyFill="1" applyBorder="1" applyAlignment="1" applyProtection="1">
      <alignment horizontal="right" vertical="center"/>
    </xf>
    <xf numFmtId="4" fontId="4" fillId="2" borderId="0" xfId="0" applyNumberFormat="1" applyFont="1" applyFill="1" applyBorder="1" applyAlignment="1" applyProtection="1">
      <alignment horizontal="right" vertical="center"/>
    </xf>
    <xf numFmtId="4" fontId="4" fillId="2" borderId="6" xfId="0" applyNumberFormat="1" applyFont="1" applyFill="1" applyBorder="1" applyAlignment="1" applyProtection="1">
      <alignment horizontal="right" vertical="center"/>
    </xf>
    <xf numFmtId="0" fontId="14" fillId="2" borderId="0" xfId="0" applyFont="1" applyFill="1" applyAlignment="1" applyProtection="1">
      <alignment horizontal="center" vertical="center"/>
    </xf>
    <xf numFmtId="4" fontId="35"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49" fontId="13" fillId="2" borderId="0" xfId="0" applyNumberFormat="1" applyFont="1" applyFill="1" applyBorder="1" applyAlignment="1" applyProtection="1">
      <alignment horizontal="right" vertical="center"/>
    </xf>
    <xf numFmtId="4" fontId="19"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right" vertical="center"/>
    </xf>
    <xf numFmtId="0" fontId="20" fillId="2" borderId="0" xfId="0" applyFont="1" applyFill="1" applyAlignment="1" applyProtection="1">
      <alignment vertical="center"/>
    </xf>
    <xf numFmtId="0" fontId="9" fillId="2" borderId="0" xfId="0" applyFont="1" applyFill="1" applyAlignment="1" applyProtection="1">
      <alignment horizontal="left" vertical="center"/>
    </xf>
    <xf numFmtId="2" fontId="28" fillId="2" borderId="22" xfId="0" applyNumberFormat="1" applyFont="1" applyFill="1" applyBorder="1" applyAlignment="1" applyProtection="1">
      <alignment horizontal="center"/>
    </xf>
    <xf numFmtId="0" fontId="28" fillId="2" borderId="0" xfId="0" applyFont="1" applyFill="1" applyAlignment="1" applyProtection="1">
      <alignment horizontal="right"/>
    </xf>
    <xf numFmtId="49" fontId="4" fillId="3" borderId="27" xfId="0" applyNumberFormat="1" applyFont="1" applyFill="1" applyBorder="1" applyAlignment="1" applyProtection="1">
      <alignment horizontal="center" vertical="center"/>
      <protection locked="0"/>
    </xf>
    <xf numFmtId="49" fontId="4" fillId="3" borderId="28" xfId="0" applyNumberFormat="1" applyFont="1" applyFill="1" applyBorder="1" applyAlignment="1" applyProtection="1">
      <alignment horizontal="center" vertical="center"/>
      <protection locked="0"/>
    </xf>
    <xf numFmtId="4" fontId="4" fillId="3" borderId="4" xfId="0" applyNumberFormat="1" applyFont="1" applyFill="1" applyBorder="1" applyAlignment="1" applyProtection="1">
      <alignment vertical="center"/>
      <protection locked="0"/>
    </xf>
    <xf numFmtId="4" fontId="4" fillId="3" borderId="3" xfId="0" applyNumberFormat="1" applyFont="1" applyFill="1" applyBorder="1" applyAlignment="1" applyProtection="1">
      <alignment vertical="center"/>
      <protection locked="0"/>
    </xf>
    <xf numFmtId="4" fontId="4" fillId="3" borderId="13" xfId="0" applyNumberFormat="1" applyFont="1" applyFill="1" applyBorder="1" applyAlignment="1" applyProtection="1">
      <alignment vertical="center"/>
      <protection locked="0"/>
    </xf>
    <xf numFmtId="0" fontId="1" fillId="2" borderId="0" xfId="0" applyFont="1" applyFill="1" applyProtection="1"/>
    <xf numFmtId="0" fontId="36" fillId="2" borderId="0" xfId="0" applyFont="1" applyFill="1" applyAlignment="1" applyProtection="1">
      <alignment horizontal="center"/>
    </xf>
    <xf numFmtId="0" fontId="30" fillId="2" borderId="0" xfId="0" applyFont="1" applyFill="1" applyBorder="1" applyAlignment="1" applyProtection="1">
      <alignment horizontal="center"/>
    </xf>
    <xf numFmtId="165" fontId="28" fillId="2" borderId="0" xfId="0" applyNumberFormat="1" applyFont="1" applyFill="1" applyProtection="1"/>
    <xf numFmtId="0" fontId="28" fillId="2" borderId="0" xfId="0" applyNumberFormat="1" applyFont="1" applyFill="1" applyProtection="1"/>
    <xf numFmtId="0" fontId="30" fillId="2" borderId="0" xfId="0" applyFont="1" applyFill="1" applyProtection="1"/>
    <xf numFmtId="165" fontId="28" fillId="2" borderId="0" xfId="0" applyNumberFormat="1" applyFont="1" applyFill="1" applyAlignment="1" applyProtection="1">
      <alignment horizontal="right"/>
    </xf>
    <xf numFmtId="0" fontId="4" fillId="2" borderId="25" xfId="0" applyFont="1" applyFill="1" applyBorder="1" applyProtection="1"/>
    <xf numFmtId="165" fontId="28" fillId="2" borderId="26" xfId="0" applyNumberFormat="1" applyFont="1" applyFill="1" applyBorder="1" applyAlignment="1" applyProtection="1">
      <alignment horizontal="right"/>
    </xf>
    <xf numFmtId="0" fontId="30" fillId="2" borderId="22" xfId="0" applyFont="1" applyFill="1" applyBorder="1" applyProtection="1"/>
    <xf numFmtId="0" fontId="30" fillId="2" borderId="0" xfId="0" applyFont="1" applyFill="1" applyAlignment="1" applyProtection="1">
      <alignment horizontal="right"/>
    </xf>
    <xf numFmtId="2" fontId="30" fillId="2" borderId="22" xfId="0" applyNumberFormat="1" applyFont="1" applyFill="1" applyBorder="1" applyAlignment="1" applyProtection="1">
      <alignment horizontal="center"/>
    </xf>
    <xf numFmtId="0" fontId="37" fillId="2" borderId="0" xfId="0" applyFont="1" applyFill="1" applyProtection="1"/>
    <xf numFmtId="1" fontId="30" fillId="2" borderId="22" xfId="0" applyNumberFormat="1" applyFont="1" applyFill="1" applyBorder="1" applyAlignment="1" applyProtection="1">
      <alignment horizontal="center"/>
    </xf>
    <xf numFmtId="1" fontId="30" fillId="2" borderId="0" xfId="0" applyNumberFormat="1" applyFont="1" applyFill="1" applyBorder="1" applyAlignment="1" applyProtection="1">
      <alignment horizontal="center"/>
    </xf>
    <xf numFmtId="1" fontId="28" fillId="2" borderId="22" xfId="0" applyNumberFormat="1" applyFont="1" applyFill="1" applyBorder="1" applyAlignment="1" applyProtection="1">
      <alignment horizontal="right"/>
    </xf>
    <xf numFmtId="4" fontId="8" fillId="2" borderId="21" xfId="1" applyNumberFormat="1" applyFont="1" applyFill="1" applyBorder="1" applyAlignment="1" applyProtection="1">
      <alignment horizontal="center" vertical="center"/>
    </xf>
    <xf numFmtId="49" fontId="4" fillId="3" borderId="29"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41" fillId="2" borderId="0" xfId="0" applyFont="1" applyFill="1" applyAlignment="1" applyProtection="1">
      <alignment horizontal="center"/>
    </xf>
    <xf numFmtId="0" fontId="31" fillId="2" borderId="0" xfId="0" applyFont="1" applyFill="1" applyAlignment="1" applyProtection="1">
      <alignment horizontal="left" vertical="center"/>
    </xf>
    <xf numFmtId="164" fontId="4" fillId="3" borderId="30" xfId="0" applyNumberFormat="1" applyFont="1" applyFill="1" applyBorder="1" applyAlignment="1" applyProtection="1">
      <alignment horizontal="center" vertical="center"/>
      <protection locked="0"/>
    </xf>
    <xf numFmtId="164" fontId="4" fillId="3" borderId="31" xfId="0" applyNumberFormat="1" applyFont="1" applyFill="1" applyBorder="1" applyAlignment="1" applyProtection="1">
      <alignment horizontal="center" vertical="center"/>
      <protection locked="0"/>
    </xf>
    <xf numFmtId="164" fontId="4" fillId="3" borderId="35" xfId="0" applyNumberFormat="1" applyFont="1" applyFill="1" applyBorder="1" applyAlignment="1" applyProtection="1">
      <alignment horizontal="center" vertical="center"/>
      <protection locked="0"/>
    </xf>
    <xf numFmtId="4" fontId="8" fillId="2" borderId="21" xfId="1" applyNumberFormat="1"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4" fontId="4" fillId="2" borderId="0" xfId="0" applyNumberFormat="1" applyFont="1" applyFill="1" applyAlignment="1" applyProtection="1">
      <alignment vertical="center"/>
    </xf>
    <xf numFmtId="0" fontId="42" fillId="2" borderId="0" xfId="0" applyFont="1" applyFill="1" applyAlignment="1" applyProtection="1"/>
    <xf numFmtId="3" fontId="6" fillId="2" borderId="0" xfId="0" applyNumberFormat="1" applyFont="1" applyFill="1" applyBorder="1" applyAlignment="1" applyProtection="1">
      <alignment horizontal="right" vertical="center"/>
    </xf>
    <xf numFmtId="4" fontId="4" fillId="2" borderId="27" xfId="1" applyNumberFormat="1" applyFont="1" applyFill="1" applyBorder="1" applyAlignment="1" applyProtection="1">
      <alignment horizontal="right" vertical="center"/>
    </xf>
    <xf numFmtId="4" fontId="4" fillId="2" borderId="28" xfId="1" applyNumberFormat="1" applyFont="1" applyFill="1" applyBorder="1" applyAlignment="1" applyProtection="1">
      <alignment horizontal="right" vertical="center"/>
    </xf>
    <xf numFmtId="4" fontId="4" fillId="2" borderId="29" xfId="1" applyNumberFormat="1" applyFont="1" applyFill="1" applyBorder="1" applyAlignment="1" applyProtection="1">
      <alignment horizontal="right" vertical="center"/>
    </xf>
    <xf numFmtId="0" fontId="43" fillId="2" borderId="0" xfId="0" applyFont="1" applyFill="1" applyProtection="1"/>
    <xf numFmtId="0" fontId="43" fillId="2" borderId="0" xfId="0" applyFont="1" applyFill="1" applyAlignment="1" applyProtection="1">
      <alignment horizontal="left"/>
    </xf>
    <xf numFmtId="0" fontId="31" fillId="2" borderId="0" xfId="0" applyFont="1" applyFill="1" applyProtection="1"/>
    <xf numFmtId="0" fontId="29" fillId="2" borderId="0" xfId="0" applyFont="1" applyFill="1" applyAlignment="1" applyProtection="1">
      <alignment horizontal="left"/>
    </xf>
    <xf numFmtId="0" fontId="28" fillId="2" borderId="0" xfId="0" applyFont="1" applyFill="1" applyAlignment="1" applyProtection="1">
      <alignment vertical="center"/>
    </xf>
    <xf numFmtId="0" fontId="28" fillId="2" borderId="0" xfId="0" applyFont="1" applyFill="1" applyAlignment="1" applyProtection="1">
      <alignment horizontal="center" vertical="center"/>
    </xf>
    <xf numFmtId="0" fontId="36" fillId="2" borderId="0" xfId="0" applyFont="1" applyFill="1" applyProtection="1"/>
    <xf numFmtId="4" fontId="23" fillId="2" borderId="14" xfId="0" applyNumberFormat="1" applyFont="1" applyFill="1" applyBorder="1" applyAlignment="1" applyProtection="1">
      <alignment horizontal="right" vertical="center"/>
    </xf>
    <xf numFmtId="4" fontId="23" fillId="2" borderId="15" xfId="0" applyNumberFormat="1" applyFont="1" applyFill="1" applyBorder="1" applyAlignment="1" applyProtection="1">
      <alignment horizontal="right" vertical="center"/>
    </xf>
    <xf numFmtId="0" fontId="6" fillId="2" borderId="2" xfId="0" applyFont="1" applyFill="1" applyBorder="1" applyAlignment="1" applyProtection="1">
      <alignment horizontal="right"/>
    </xf>
    <xf numFmtId="3" fontId="6" fillId="2" borderId="2" xfId="0" applyNumberFormat="1" applyFont="1" applyFill="1" applyBorder="1" applyAlignment="1" applyProtection="1">
      <alignment horizontal="right"/>
    </xf>
    <xf numFmtId="0" fontId="6" fillId="2" borderId="2" xfId="0" applyFont="1" applyFill="1" applyBorder="1" applyAlignment="1" applyProtection="1">
      <alignment horizontal="right" vertical="center"/>
    </xf>
    <xf numFmtId="0" fontId="4" fillId="2" borderId="0" xfId="0" applyFont="1" applyFill="1" applyBorder="1" applyAlignment="1" applyProtection="1">
      <alignment vertical="top"/>
    </xf>
    <xf numFmtId="4" fontId="14" fillId="2" borderId="11" xfId="0" applyNumberFormat="1" applyFont="1" applyFill="1" applyBorder="1" applyAlignment="1" applyProtection="1">
      <alignment horizontal="right" vertical="center"/>
    </xf>
    <xf numFmtId="4" fontId="14" fillId="2" borderId="54" xfId="0" applyNumberFormat="1" applyFont="1" applyFill="1" applyBorder="1" applyAlignment="1" applyProtection="1">
      <alignment horizontal="right" vertical="center"/>
    </xf>
    <xf numFmtId="4" fontId="14" fillId="2" borderId="55" xfId="0" applyNumberFormat="1" applyFont="1" applyFill="1" applyBorder="1" applyAlignment="1" applyProtection="1">
      <alignment horizontal="right" vertical="center"/>
    </xf>
    <xf numFmtId="4" fontId="14" fillId="2" borderId="56" xfId="0" applyNumberFormat="1" applyFont="1" applyFill="1" applyBorder="1" applyAlignment="1" applyProtection="1">
      <alignment horizontal="right" vertical="center"/>
    </xf>
    <xf numFmtId="0" fontId="10" fillId="2" borderId="7" xfId="0" applyFont="1" applyFill="1" applyBorder="1" applyProtection="1"/>
    <xf numFmtId="0" fontId="10" fillId="2" borderId="2" xfId="0" applyFont="1" applyFill="1" applyBorder="1" applyProtection="1"/>
    <xf numFmtId="0" fontId="10" fillId="2" borderId="8" xfId="0" applyFont="1" applyFill="1" applyBorder="1" applyProtection="1"/>
    <xf numFmtId="0" fontId="38" fillId="2" borderId="0" xfId="0" applyFont="1" applyFill="1" applyAlignment="1" applyProtection="1">
      <alignment vertical="center"/>
    </xf>
    <xf numFmtId="0" fontId="0" fillId="2" borderId="0" xfId="0" applyNumberFormat="1" applyFill="1" applyProtection="1"/>
    <xf numFmtId="0" fontId="46" fillId="2" borderId="0" xfId="0" applyFont="1" applyFill="1" applyProtection="1"/>
    <xf numFmtId="0" fontId="47" fillId="2" borderId="57" xfId="0" applyFont="1" applyFill="1" applyBorder="1" applyAlignment="1" applyProtection="1"/>
    <xf numFmtId="0" fontId="47" fillId="2" borderId="0" xfId="0" applyFont="1" applyFill="1" applyBorder="1" applyAlignment="1" applyProtection="1"/>
    <xf numFmtId="0" fontId="48" fillId="2" borderId="57" xfId="0" applyFont="1" applyFill="1" applyBorder="1" applyAlignment="1" applyProtection="1"/>
    <xf numFmtId="0" fontId="49" fillId="2" borderId="0" xfId="0" applyFont="1" applyFill="1" applyAlignment="1" applyProtection="1">
      <alignment horizontal="center"/>
    </xf>
    <xf numFmtId="0" fontId="39" fillId="2" borderId="0" xfId="0" applyFont="1" applyFill="1" applyAlignment="1" applyProtection="1">
      <alignment vertical="top" wrapText="1"/>
    </xf>
    <xf numFmtId="0" fontId="32" fillId="6" borderId="42" xfId="0" applyFont="1" applyFill="1" applyBorder="1" applyAlignment="1" applyProtection="1">
      <alignment horizontal="left"/>
    </xf>
    <xf numFmtId="0" fontId="32" fillId="6" borderId="42" xfId="0" applyFont="1" applyFill="1" applyBorder="1" applyAlignment="1" applyProtection="1">
      <alignment horizontal="right"/>
    </xf>
    <xf numFmtId="0" fontId="33" fillId="6" borderId="42" xfId="0" applyFont="1" applyFill="1" applyBorder="1" applyProtection="1"/>
    <xf numFmtId="3" fontId="32" fillId="6" borderId="42" xfId="0" applyNumberFormat="1" applyFont="1" applyFill="1" applyBorder="1" applyProtection="1"/>
    <xf numFmtId="3" fontId="33" fillId="6" borderId="42" xfId="0" applyNumberFormat="1" applyFont="1" applyFill="1" applyBorder="1" applyProtection="1"/>
    <xf numFmtId="49" fontId="33" fillId="6" borderId="42" xfId="0" applyNumberFormat="1" applyFont="1" applyFill="1" applyBorder="1" applyProtection="1"/>
    <xf numFmtId="0" fontId="33" fillId="6" borderId="43" xfId="0" applyFont="1" applyFill="1" applyBorder="1" applyProtection="1"/>
    <xf numFmtId="0" fontId="32" fillId="6" borderId="41" xfId="0" applyFont="1" applyFill="1" applyBorder="1" applyAlignment="1" applyProtection="1">
      <alignment horizontal="left"/>
    </xf>
    <xf numFmtId="0" fontId="48" fillId="7" borderId="57" xfId="0" applyFont="1" applyFill="1" applyBorder="1" applyAlignment="1" applyProtection="1"/>
    <xf numFmtId="0" fontId="47" fillId="7" borderId="57" xfId="0" applyFont="1" applyFill="1" applyBorder="1" applyAlignment="1" applyProtection="1"/>
    <xf numFmtId="0" fontId="47" fillId="7" borderId="0" xfId="0" applyFont="1" applyFill="1" applyBorder="1" applyAlignment="1" applyProtection="1"/>
    <xf numFmtId="0" fontId="0" fillId="7" borderId="0" xfId="0" applyFill="1" applyBorder="1" applyProtection="1"/>
    <xf numFmtId="49" fontId="6" fillId="7" borderId="11" xfId="0" applyNumberFormat="1" applyFont="1" applyFill="1" applyBorder="1" applyAlignment="1" applyProtection="1">
      <alignment horizontal="center" vertical="center"/>
    </xf>
    <xf numFmtId="0" fontId="4" fillId="7" borderId="0" xfId="0" applyFont="1" applyFill="1" applyBorder="1" applyAlignment="1" applyProtection="1">
      <alignment vertical="center"/>
    </xf>
    <xf numFmtId="4" fontId="4" fillId="7" borderId="27" xfId="1" applyNumberFormat="1" applyFont="1" applyFill="1" applyBorder="1" applyAlignment="1" applyProtection="1">
      <alignment horizontal="right" vertical="center"/>
    </xf>
    <xf numFmtId="49" fontId="6" fillId="7" borderId="12" xfId="0" applyNumberFormat="1" applyFont="1" applyFill="1" applyBorder="1" applyAlignment="1" applyProtection="1">
      <alignment horizontal="center" vertical="center"/>
    </xf>
    <xf numFmtId="4" fontId="4" fillId="7" borderId="28" xfId="1" applyNumberFormat="1" applyFont="1" applyFill="1" applyBorder="1" applyAlignment="1" applyProtection="1">
      <alignment horizontal="right" vertical="center"/>
    </xf>
    <xf numFmtId="49" fontId="6" fillId="7" borderId="32" xfId="0" applyNumberFormat="1" applyFont="1" applyFill="1" applyBorder="1" applyAlignment="1" applyProtection="1">
      <alignment horizontal="center" vertical="center"/>
    </xf>
    <xf numFmtId="4" fontId="4" fillId="7" borderId="29" xfId="1" applyNumberFormat="1" applyFont="1" applyFill="1" applyBorder="1" applyAlignment="1" applyProtection="1">
      <alignment horizontal="right" vertical="center"/>
    </xf>
    <xf numFmtId="4" fontId="8" fillId="7" borderId="21" xfId="1" applyNumberFormat="1" applyFont="1" applyFill="1" applyBorder="1" applyAlignment="1" applyProtection="1">
      <alignment horizontal="center" vertical="center"/>
    </xf>
    <xf numFmtId="0" fontId="4" fillId="7" borderId="0" xfId="0" applyFont="1" applyFill="1" applyBorder="1" applyAlignment="1" applyProtection="1">
      <alignment horizontal="right" vertical="center"/>
    </xf>
    <xf numFmtId="4" fontId="8" fillId="7" borderId="21" xfId="1" applyNumberFormat="1" applyFont="1" applyFill="1" applyBorder="1" applyAlignment="1" applyProtection="1">
      <alignment horizontal="right" vertical="center"/>
    </xf>
    <xf numFmtId="49" fontId="16" fillId="7" borderId="0" xfId="0" applyNumberFormat="1" applyFont="1" applyFill="1" applyBorder="1" applyAlignment="1" applyProtection="1">
      <alignment horizontal="left"/>
    </xf>
    <xf numFmtId="0" fontId="2" fillId="7" borderId="4" xfId="0" applyNumberFormat="1" applyFont="1" applyFill="1" applyBorder="1" applyProtection="1"/>
    <xf numFmtId="0" fontId="2" fillId="7" borderId="0" xfId="0" applyNumberFormat="1" applyFont="1" applyFill="1" applyBorder="1" applyProtection="1"/>
    <xf numFmtId="3" fontId="23" fillId="7" borderId="5" xfId="0" applyNumberFormat="1" applyFont="1" applyFill="1" applyBorder="1" applyAlignment="1" applyProtection="1">
      <alignment horizontal="right" vertical="center"/>
    </xf>
    <xf numFmtId="3" fontId="23" fillId="7" borderId="0" xfId="0" applyNumberFormat="1" applyFont="1" applyFill="1" applyBorder="1" applyAlignment="1" applyProtection="1">
      <alignment horizontal="right" vertical="center"/>
    </xf>
    <xf numFmtId="3" fontId="23" fillId="7" borderId="6" xfId="0" applyNumberFormat="1" applyFont="1" applyFill="1" applyBorder="1" applyAlignment="1" applyProtection="1">
      <alignment horizontal="right" vertical="center"/>
    </xf>
    <xf numFmtId="0" fontId="14" fillId="7" borderId="0" xfId="0" applyFont="1" applyFill="1" applyBorder="1" applyAlignment="1" applyProtection="1">
      <alignment horizontal="center" vertical="center"/>
    </xf>
    <xf numFmtId="49" fontId="9" fillId="7" borderId="0" xfId="0" applyNumberFormat="1" applyFont="1" applyFill="1" applyBorder="1" applyAlignment="1" applyProtection="1">
      <alignment horizontal="right" vertical="top"/>
    </xf>
    <xf numFmtId="0" fontId="6" fillId="7" borderId="2" xfId="0" applyFont="1" applyFill="1" applyBorder="1" applyAlignment="1" applyProtection="1">
      <alignment horizontal="right"/>
    </xf>
    <xf numFmtId="4" fontId="23" fillId="7" borderId="7" xfId="0" applyNumberFormat="1" applyFont="1" applyFill="1" applyBorder="1" applyAlignment="1" applyProtection="1">
      <alignment horizontal="right"/>
    </xf>
    <xf numFmtId="4" fontId="23" fillId="7" borderId="0" xfId="0" applyNumberFormat="1" applyFont="1" applyFill="1" applyBorder="1" applyAlignment="1" applyProtection="1">
      <alignment horizontal="right"/>
    </xf>
    <xf numFmtId="4" fontId="23" fillId="7" borderId="8" xfId="0" applyNumberFormat="1" applyFont="1" applyFill="1" applyBorder="1" applyAlignment="1" applyProtection="1">
      <alignment horizontal="right"/>
    </xf>
    <xf numFmtId="49" fontId="4" fillId="7" borderId="0" xfId="0" applyNumberFormat="1" applyFont="1" applyFill="1" applyBorder="1" applyAlignment="1" applyProtection="1">
      <alignment horizontal="right" vertical="center"/>
    </xf>
    <xf numFmtId="4" fontId="14" fillId="7" borderId="5" xfId="0" applyNumberFormat="1" applyFont="1" applyFill="1" applyBorder="1" applyAlignment="1" applyProtection="1">
      <alignment horizontal="right" vertical="center"/>
    </xf>
    <xf numFmtId="4" fontId="14" fillId="7" borderId="0" xfId="0" applyNumberFormat="1" applyFont="1" applyFill="1" applyBorder="1" applyAlignment="1" applyProtection="1">
      <alignment horizontal="right" vertical="center"/>
    </xf>
    <xf numFmtId="4" fontId="14" fillId="7" borderId="6" xfId="0" applyNumberFormat="1" applyFont="1" applyFill="1" applyBorder="1" applyAlignment="1" applyProtection="1">
      <alignment horizontal="right" vertical="center"/>
    </xf>
    <xf numFmtId="4" fontId="14" fillId="7" borderId="12" xfId="0" applyNumberFormat="1" applyFont="1" applyFill="1" applyBorder="1" applyAlignment="1" applyProtection="1">
      <alignment horizontal="right" vertical="center"/>
    </xf>
    <xf numFmtId="4" fontId="14" fillId="7" borderId="44" xfId="0" applyNumberFormat="1" applyFont="1" applyFill="1" applyBorder="1" applyAlignment="1" applyProtection="1">
      <alignment horizontal="right" vertical="center"/>
    </xf>
    <xf numFmtId="49" fontId="6" fillId="7" borderId="0" xfId="0" applyNumberFormat="1" applyFont="1" applyFill="1" applyBorder="1" applyAlignment="1" applyProtection="1">
      <alignment horizontal="right" vertical="center"/>
    </xf>
    <xf numFmtId="3" fontId="6" fillId="7" borderId="0" xfId="0" applyNumberFormat="1" applyFont="1" applyFill="1" applyBorder="1" applyAlignment="1" applyProtection="1">
      <alignment vertical="center"/>
    </xf>
    <xf numFmtId="4" fontId="23" fillId="7" borderId="14" xfId="0" applyNumberFormat="1" applyFont="1" applyFill="1" applyBorder="1" applyAlignment="1" applyProtection="1">
      <alignment horizontal="right" vertical="center"/>
    </xf>
    <xf numFmtId="4" fontId="23" fillId="7" borderId="0" xfId="0" applyNumberFormat="1" applyFont="1" applyFill="1" applyBorder="1" applyAlignment="1" applyProtection="1">
      <alignment horizontal="right" vertical="center"/>
    </xf>
    <xf numFmtId="4" fontId="23" fillId="7" borderId="15" xfId="0" applyNumberFormat="1" applyFont="1" applyFill="1" applyBorder="1" applyAlignment="1" applyProtection="1">
      <alignment horizontal="right" vertical="center"/>
    </xf>
    <xf numFmtId="4" fontId="15" fillId="7" borderId="5" xfId="0" applyNumberFormat="1" applyFont="1" applyFill="1" applyBorder="1" applyAlignment="1" applyProtection="1">
      <alignment horizontal="right" vertical="center"/>
    </xf>
    <xf numFmtId="4" fontId="15" fillId="7" borderId="0" xfId="0" applyNumberFormat="1" applyFont="1" applyFill="1" applyBorder="1" applyAlignment="1" applyProtection="1">
      <alignment horizontal="right" vertical="center"/>
    </xf>
    <xf numFmtId="4" fontId="15" fillId="7" borderId="6" xfId="0" applyNumberFormat="1" applyFont="1" applyFill="1" applyBorder="1" applyAlignment="1" applyProtection="1">
      <alignment horizontal="right" vertical="center"/>
    </xf>
    <xf numFmtId="0" fontId="9" fillId="7" borderId="0" xfId="0" applyFont="1" applyFill="1" applyBorder="1" applyAlignment="1" applyProtection="1">
      <alignment vertical="top"/>
    </xf>
    <xf numFmtId="3" fontId="4" fillId="7" borderId="0" xfId="0" applyNumberFormat="1" applyFont="1" applyFill="1" applyBorder="1" applyAlignment="1" applyProtection="1">
      <alignment vertical="center"/>
    </xf>
    <xf numFmtId="4" fontId="4" fillId="7" borderId="5" xfId="0" applyNumberFormat="1" applyFont="1" applyFill="1" applyBorder="1" applyAlignment="1" applyProtection="1">
      <alignment horizontal="right" vertical="center"/>
    </xf>
    <xf numFmtId="4" fontId="4" fillId="7" borderId="0" xfId="0" applyNumberFormat="1" applyFont="1" applyFill="1" applyBorder="1" applyAlignment="1" applyProtection="1">
      <alignment horizontal="right" vertical="center"/>
    </xf>
    <xf numFmtId="4" fontId="4" fillId="7" borderId="6" xfId="0" applyNumberFormat="1" applyFont="1" applyFill="1" applyBorder="1" applyAlignment="1" applyProtection="1">
      <alignment horizontal="right" vertical="center"/>
    </xf>
    <xf numFmtId="0" fontId="6" fillId="7" borderId="0" xfId="0" applyFont="1" applyFill="1" applyBorder="1" applyAlignment="1" applyProtection="1">
      <alignment vertical="center"/>
    </xf>
    <xf numFmtId="4" fontId="35" fillId="7" borderId="0" xfId="0" applyNumberFormat="1" applyFont="1" applyFill="1" applyBorder="1" applyAlignment="1" applyProtection="1">
      <alignment horizontal="center" vertical="center"/>
    </xf>
    <xf numFmtId="3" fontId="6" fillId="7" borderId="2" xfId="0" applyNumberFormat="1" applyFont="1" applyFill="1" applyBorder="1" applyAlignment="1" applyProtection="1">
      <alignment horizontal="right"/>
    </xf>
    <xf numFmtId="3" fontId="6" fillId="7" borderId="0" xfId="0" applyNumberFormat="1" applyFont="1" applyFill="1" applyBorder="1" applyAlignment="1" applyProtection="1">
      <alignment horizontal="center"/>
    </xf>
    <xf numFmtId="4" fontId="23" fillId="7" borderId="5" xfId="0" applyNumberFormat="1" applyFont="1" applyFill="1" applyBorder="1" applyAlignment="1" applyProtection="1">
      <alignment horizontal="right"/>
    </xf>
    <xf numFmtId="4" fontId="23" fillId="7" borderId="6" xfId="0" applyNumberFormat="1" applyFont="1" applyFill="1" applyBorder="1" applyAlignment="1" applyProtection="1">
      <alignment horizontal="right"/>
    </xf>
    <xf numFmtId="4" fontId="14" fillId="7" borderId="14" xfId="0" applyNumberFormat="1" applyFont="1" applyFill="1" applyBorder="1" applyAlignment="1" applyProtection="1">
      <alignment horizontal="right" vertical="center"/>
    </xf>
    <xf numFmtId="4" fontId="14" fillId="7" borderId="15" xfId="0" applyNumberFormat="1" applyFont="1" applyFill="1" applyBorder="1" applyAlignment="1" applyProtection="1">
      <alignment horizontal="right" vertical="center"/>
    </xf>
    <xf numFmtId="49" fontId="13" fillId="7" borderId="0" xfId="0" applyNumberFormat="1" applyFont="1" applyFill="1" applyBorder="1" applyAlignment="1" applyProtection="1">
      <alignment horizontal="right" vertical="center"/>
    </xf>
    <xf numFmtId="0" fontId="6" fillId="7" borderId="2" xfId="0" applyFont="1" applyFill="1" applyBorder="1" applyAlignment="1" applyProtection="1">
      <alignment horizontal="right" vertical="center"/>
    </xf>
    <xf numFmtId="0" fontId="6" fillId="7" borderId="0" xfId="0" applyFont="1" applyFill="1" applyBorder="1" applyAlignment="1" applyProtection="1">
      <alignment horizontal="right" vertical="center"/>
    </xf>
    <xf numFmtId="3" fontId="6" fillId="7" borderId="0" xfId="0" applyNumberFormat="1" applyFont="1" applyFill="1" applyBorder="1" applyAlignment="1" applyProtection="1">
      <alignment horizontal="right" vertical="center"/>
    </xf>
    <xf numFmtId="4" fontId="6" fillId="7" borderId="0" xfId="0" applyNumberFormat="1" applyFont="1" applyFill="1" applyBorder="1" applyAlignment="1" applyProtection="1">
      <alignment vertical="center"/>
    </xf>
    <xf numFmtId="4" fontId="19" fillId="7" borderId="0" xfId="0" applyNumberFormat="1" applyFont="1" applyFill="1" applyBorder="1" applyAlignment="1" applyProtection="1">
      <alignment horizontal="center" vertical="center"/>
    </xf>
    <xf numFmtId="0" fontId="13" fillId="7" borderId="0" xfId="0" applyFont="1" applyFill="1" applyBorder="1" applyAlignment="1" applyProtection="1">
      <alignment horizontal="right" vertical="center"/>
    </xf>
    <xf numFmtId="0" fontId="4" fillId="7" borderId="0" xfId="0" applyFont="1" applyFill="1" applyBorder="1" applyAlignment="1" applyProtection="1"/>
    <xf numFmtId="3" fontId="4" fillId="7" borderId="0" xfId="0" applyNumberFormat="1" applyFont="1" applyFill="1" applyBorder="1" applyAlignment="1" applyProtection="1"/>
    <xf numFmtId="4" fontId="15" fillId="7" borderId="0" xfId="0" applyNumberFormat="1" applyFont="1" applyFill="1" applyBorder="1" applyAlignment="1" applyProtection="1">
      <alignment horizontal="right"/>
    </xf>
    <xf numFmtId="4" fontId="14" fillId="7" borderId="11" xfId="0" applyNumberFormat="1" applyFont="1" applyFill="1" applyBorder="1" applyAlignment="1" applyProtection="1">
      <alignment horizontal="right" vertical="center"/>
    </xf>
    <xf numFmtId="4" fontId="14" fillId="7" borderId="54" xfId="0" applyNumberFormat="1" applyFont="1" applyFill="1" applyBorder="1" applyAlignment="1" applyProtection="1">
      <alignment horizontal="right" vertical="center"/>
    </xf>
    <xf numFmtId="49" fontId="9" fillId="7" borderId="0" xfId="0" applyNumberFormat="1" applyFont="1" applyFill="1" applyBorder="1" applyAlignment="1" applyProtection="1">
      <alignment horizontal="right" vertical="center"/>
    </xf>
    <xf numFmtId="0" fontId="4" fillId="7" borderId="0" xfId="0" applyFont="1" applyFill="1" applyBorder="1" applyAlignment="1" applyProtection="1">
      <alignment vertical="top"/>
    </xf>
    <xf numFmtId="3" fontId="6" fillId="7" borderId="0" xfId="0" applyNumberFormat="1" applyFont="1" applyFill="1" applyBorder="1" applyAlignment="1" applyProtection="1">
      <alignment horizontal="right"/>
    </xf>
    <xf numFmtId="0" fontId="6" fillId="7" borderId="10" xfId="0" applyFont="1" applyFill="1" applyBorder="1" applyAlignment="1" applyProtection="1">
      <alignment vertical="center"/>
    </xf>
    <xf numFmtId="4" fontId="6" fillId="7" borderId="45" xfId="0" applyNumberFormat="1" applyFont="1" applyFill="1" applyBorder="1" applyAlignment="1" applyProtection="1">
      <alignment vertical="center"/>
    </xf>
    <xf numFmtId="4" fontId="14" fillId="7" borderId="55" xfId="0" applyNumberFormat="1" applyFont="1" applyFill="1" applyBorder="1" applyAlignment="1" applyProtection="1">
      <alignment horizontal="right" vertical="center"/>
    </xf>
    <xf numFmtId="4" fontId="14" fillId="7" borderId="56" xfId="0" applyNumberFormat="1" applyFont="1" applyFill="1" applyBorder="1" applyAlignment="1" applyProtection="1">
      <alignment horizontal="right" vertical="center"/>
    </xf>
    <xf numFmtId="0" fontId="10" fillId="7" borderId="7" xfId="0" applyFont="1" applyFill="1" applyBorder="1" applyProtection="1"/>
    <xf numFmtId="0" fontId="10" fillId="7" borderId="2" xfId="0" applyFont="1" applyFill="1" applyBorder="1" applyProtection="1"/>
    <xf numFmtId="0" fontId="10" fillId="7" borderId="8" xfId="0" applyFont="1" applyFill="1" applyBorder="1" applyProtection="1"/>
    <xf numFmtId="0" fontId="2" fillId="0" borderId="4" xfId="0" applyFont="1" applyFill="1" applyBorder="1" applyAlignment="1" applyProtection="1">
      <alignment horizontal="center" vertical="center"/>
    </xf>
    <xf numFmtId="164" fontId="4" fillId="3" borderId="30" xfId="0" applyNumberFormat="1" applyFont="1" applyFill="1" applyBorder="1" applyAlignment="1" applyProtection="1">
      <alignment horizontal="center" vertical="center"/>
    </xf>
    <xf numFmtId="49" fontId="4" fillId="3" borderId="27" xfId="0" applyNumberFormat="1" applyFont="1" applyFill="1" applyBorder="1" applyAlignment="1" applyProtection="1">
      <alignment horizontal="center" vertical="center"/>
    </xf>
    <xf numFmtId="164" fontId="4" fillId="3" borderId="31" xfId="0" applyNumberFormat="1" applyFont="1" applyFill="1" applyBorder="1" applyAlignment="1" applyProtection="1">
      <alignment horizontal="center" vertical="center"/>
    </xf>
    <xf numFmtId="49" fontId="4" fillId="3" borderId="28" xfId="0" applyNumberFormat="1" applyFont="1" applyFill="1" applyBorder="1" applyAlignment="1" applyProtection="1">
      <alignment horizontal="center" vertical="center"/>
    </xf>
    <xf numFmtId="164" fontId="4" fillId="3" borderId="35" xfId="0" applyNumberFormat="1" applyFont="1" applyFill="1" applyBorder="1" applyAlignment="1" applyProtection="1">
      <alignment horizontal="center" vertical="center"/>
    </xf>
    <xf numFmtId="49" fontId="4" fillId="3" borderId="29" xfId="0" applyNumberFormat="1" applyFont="1" applyFill="1" applyBorder="1" applyAlignment="1" applyProtection="1">
      <alignment horizontal="center" vertical="center"/>
    </xf>
    <xf numFmtId="4" fontId="4" fillId="3" borderId="4" xfId="0" applyNumberFormat="1" applyFont="1" applyFill="1" applyBorder="1" applyAlignment="1" applyProtection="1">
      <alignment vertical="center"/>
    </xf>
    <xf numFmtId="4" fontId="4" fillId="3" borderId="3" xfId="0" applyNumberFormat="1" applyFont="1" applyFill="1" applyBorder="1" applyAlignment="1" applyProtection="1">
      <alignment vertical="center"/>
    </xf>
    <xf numFmtId="4" fontId="4" fillId="3" borderId="13" xfId="0" applyNumberFormat="1" applyFont="1" applyFill="1" applyBorder="1" applyAlignment="1" applyProtection="1">
      <alignment vertical="center"/>
    </xf>
    <xf numFmtId="0" fontId="28" fillId="2" borderId="0" xfId="0" applyFont="1" applyFill="1" applyBorder="1" applyAlignment="1" applyProtection="1">
      <alignment horizontal="center"/>
    </xf>
    <xf numFmtId="0" fontId="28" fillId="2" borderId="0" xfId="0" applyFont="1" applyFill="1" applyBorder="1" applyAlignment="1" applyProtection="1">
      <alignment horizontal="center" vertical="top"/>
    </xf>
    <xf numFmtId="0" fontId="0" fillId="7" borderId="58" xfId="0" applyFill="1" applyBorder="1" applyProtection="1"/>
    <xf numFmtId="0" fontId="0" fillId="7" borderId="59" xfId="0" applyFill="1" applyBorder="1" applyAlignment="1" applyProtection="1">
      <alignment horizontal="right"/>
    </xf>
    <xf numFmtId="0" fontId="0" fillId="7" borderId="59" xfId="0" applyFill="1" applyBorder="1" applyProtection="1"/>
    <xf numFmtId="3" fontId="0" fillId="7" borderId="59" xfId="0" applyNumberFormat="1" applyFill="1" applyBorder="1" applyProtection="1"/>
    <xf numFmtId="0" fontId="10" fillId="7" borderId="59" xfId="0" applyFont="1" applyFill="1" applyBorder="1" applyProtection="1"/>
    <xf numFmtId="0" fontId="28" fillId="2" borderId="59" xfId="0" applyFont="1" applyFill="1" applyBorder="1" applyProtection="1"/>
    <xf numFmtId="0" fontId="28" fillId="2" borderId="59" xfId="0" applyFont="1" applyFill="1" applyBorder="1" applyAlignment="1" applyProtection="1">
      <alignment horizontal="center"/>
    </xf>
    <xf numFmtId="0" fontId="0" fillId="2" borderId="59" xfId="0" applyFill="1" applyBorder="1" applyProtection="1"/>
    <xf numFmtId="0" fontId="0" fillId="7" borderId="60" xfId="0" applyFill="1" applyBorder="1" applyProtection="1"/>
    <xf numFmtId="0" fontId="0" fillId="7" borderId="61" xfId="0" applyFill="1" applyBorder="1" applyProtection="1"/>
    <xf numFmtId="0" fontId="28" fillId="2" borderId="0" xfId="0" applyFont="1" applyFill="1" applyBorder="1" applyProtection="1"/>
    <xf numFmtId="0" fontId="0" fillId="7" borderId="62" xfId="0" applyFill="1" applyBorder="1" applyProtection="1"/>
    <xf numFmtId="0" fontId="7" fillId="7" borderId="61" xfId="0" applyFont="1" applyFill="1" applyBorder="1" applyProtection="1"/>
    <xf numFmtId="0" fontId="7" fillId="2" borderId="0" xfId="0" applyFont="1" applyFill="1" applyBorder="1" applyProtection="1"/>
    <xf numFmtId="0" fontId="7" fillId="7" borderId="62" xfId="0" applyFont="1" applyFill="1" applyBorder="1" applyProtection="1"/>
    <xf numFmtId="0" fontId="4" fillId="7" borderId="0" xfId="0" applyFont="1" applyFill="1" applyBorder="1" applyProtection="1"/>
    <xf numFmtId="0" fontId="10" fillId="7" borderId="0" xfId="0" applyFont="1" applyFill="1" applyBorder="1" applyProtection="1"/>
    <xf numFmtId="0" fontId="4" fillId="2" borderId="0" xfId="0" applyFont="1" applyFill="1" applyBorder="1" applyProtection="1"/>
    <xf numFmtId="0" fontId="4" fillId="7" borderId="61" xfId="0" applyFont="1" applyFill="1" applyBorder="1" applyProtection="1"/>
    <xf numFmtId="3" fontId="4" fillId="7" borderId="0" xfId="0" applyNumberFormat="1" applyFont="1" applyFill="1" applyBorder="1" applyProtection="1"/>
    <xf numFmtId="0" fontId="14" fillId="7" borderId="0" xfId="0" applyFont="1" applyFill="1" applyBorder="1" applyAlignment="1" applyProtection="1">
      <alignment horizontal="right"/>
    </xf>
    <xf numFmtId="0" fontId="4" fillId="7" borderId="62" xfId="0" applyFont="1" applyFill="1" applyBorder="1" applyProtection="1"/>
    <xf numFmtId="0" fontId="9" fillId="7" borderId="0" xfId="0" applyFont="1" applyFill="1" applyBorder="1" applyProtection="1"/>
    <xf numFmtId="0" fontId="7" fillId="7" borderId="0" xfId="0" applyFont="1" applyFill="1" applyBorder="1" applyProtection="1"/>
    <xf numFmtId="0" fontId="21" fillId="7" borderId="0" xfId="0" applyFont="1" applyFill="1" applyBorder="1" applyProtection="1"/>
    <xf numFmtId="0" fontId="2" fillId="7" borderId="0" xfId="0" applyFont="1" applyFill="1" applyBorder="1" applyProtection="1"/>
    <xf numFmtId="0" fontId="7" fillId="7" borderId="0" xfId="0" applyFont="1" applyFill="1" applyBorder="1" applyAlignment="1" applyProtection="1">
      <alignment vertical="center"/>
    </xf>
    <xf numFmtId="0" fontId="49" fillId="2" borderId="0" xfId="0" applyFont="1" applyFill="1" applyBorder="1" applyAlignment="1" applyProtection="1">
      <alignment horizontal="center"/>
    </xf>
    <xf numFmtId="0" fontId="7" fillId="7" borderId="0" xfId="0" applyFont="1" applyFill="1" applyBorder="1" applyAlignment="1" applyProtection="1">
      <alignment horizontal="left" vertical="center"/>
    </xf>
    <xf numFmtId="0" fontId="38" fillId="7" borderId="0" xfId="0" applyFont="1" applyFill="1" applyBorder="1" applyAlignment="1" applyProtection="1">
      <alignment vertical="center"/>
    </xf>
    <xf numFmtId="0" fontId="7" fillId="7" borderId="0" xfId="0" applyFont="1" applyFill="1" applyBorder="1" applyAlignment="1" applyProtection="1">
      <alignment horizontal="right"/>
    </xf>
    <xf numFmtId="0" fontId="2" fillId="7" borderId="0" xfId="0" applyFont="1" applyFill="1" applyBorder="1" applyAlignment="1" applyProtection="1">
      <alignment horizontal="left"/>
    </xf>
    <xf numFmtId="0" fontId="7" fillId="7" borderId="0" xfId="0" applyFont="1" applyFill="1" applyBorder="1" applyAlignment="1" applyProtection="1">
      <alignment horizontal="left"/>
    </xf>
    <xf numFmtId="0" fontId="28" fillId="7" borderId="0" xfId="0" applyFont="1" applyFill="1" applyBorder="1" applyProtection="1"/>
    <xf numFmtId="0" fontId="9" fillId="7" borderId="0"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31" fillId="2" borderId="0" xfId="0" applyFont="1" applyFill="1" applyBorder="1" applyAlignment="1" applyProtection="1">
      <alignment horizontal="left" vertical="center"/>
    </xf>
    <xf numFmtId="0" fontId="46" fillId="2" borderId="0" xfId="0" applyFont="1" applyFill="1" applyBorder="1" applyProtection="1"/>
    <xf numFmtId="0" fontId="41" fillId="2" borderId="0" xfId="0" applyFont="1" applyFill="1" applyBorder="1" applyAlignment="1" applyProtection="1">
      <alignment horizontal="center"/>
    </xf>
    <xf numFmtId="0" fontId="12" fillId="7" borderId="0" xfId="0" applyFont="1" applyFill="1" applyBorder="1" applyProtection="1"/>
    <xf numFmtId="0" fontId="39" fillId="7" borderId="0" xfId="0" applyFont="1" applyFill="1" applyBorder="1" applyAlignment="1" applyProtection="1">
      <alignment vertical="top" wrapText="1"/>
    </xf>
    <xf numFmtId="0" fontId="42" fillId="7" borderId="0" xfId="0" applyFont="1" applyFill="1" applyBorder="1" applyAlignment="1" applyProtection="1"/>
    <xf numFmtId="0" fontId="6" fillId="7" borderId="0" xfId="0" applyFont="1" applyFill="1" applyBorder="1" applyProtection="1"/>
    <xf numFmtId="3" fontId="0" fillId="7" borderId="0" xfId="0" applyNumberFormat="1" applyFill="1" applyBorder="1" applyProtection="1"/>
    <xf numFmtId="0" fontId="6" fillId="7" borderId="0" xfId="0" applyFont="1" applyFill="1" applyBorder="1" applyAlignment="1" applyProtection="1">
      <alignment horizontal="right"/>
    </xf>
    <xf numFmtId="0" fontId="8" fillId="2" borderId="0" xfId="0" applyFont="1" applyFill="1" applyBorder="1" applyProtection="1"/>
    <xf numFmtId="4" fontId="4" fillId="7" borderId="0" xfId="0" applyNumberFormat="1" applyFont="1" applyFill="1" applyBorder="1" applyAlignment="1" applyProtection="1">
      <alignment vertical="center"/>
    </xf>
    <xf numFmtId="4" fontId="4" fillId="7" borderId="0" xfId="0" applyNumberFormat="1" applyFont="1" applyFill="1" applyBorder="1" applyProtection="1"/>
    <xf numFmtId="165" fontId="28" fillId="2" borderId="0" xfId="0" applyNumberFormat="1" applyFont="1" applyFill="1" applyBorder="1" applyProtection="1"/>
    <xf numFmtId="43" fontId="28" fillId="2" borderId="0" xfId="0" applyNumberFormat="1" applyFont="1" applyFill="1" applyBorder="1" applyProtection="1"/>
    <xf numFmtId="165" fontId="28" fillId="2" borderId="0" xfId="0" applyNumberFormat="1" applyFont="1" applyFill="1" applyBorder="1" applyAlignment="1" applyProtection="1">
      <alignment horizontal="right"/>
    </xf>
    <xf numFmtId="0" fontId="28" fillId="2" borderId="0" xfId="0" applyNumberFormat="1" applyFont="1" applyFill="1" applyBorder="1" applyProtection="1"/>
    <xf numFmtId="2" fontId="4" fillId="2" borderId="0" xfId="0" applyNumberFormat="1" applyFont="1" applyFill="1" applyBorder="1" applyProtection="1"/>
    <xf numFmtId="0" fontId="8" fillId="7" borderId="0" xfId="0" applyFont="1" applyFill="1" applyBorder="1" applyAlignment="1" applyProtection="1">
      <alignment vertical="center"/>
    </xf>
    <xf numFmtId="0" fontId="1" fillId="7" borderId="0" xfId="0" applyFont="1" applyFill="1" applyBorder="1" applyAlignment="1" applyProtection="1">
      <alignment vertical="center"/>
    </xf>
    <xf numFmtId="0" fontId="0" fillId="7" borderId="0" xfId="0" applyFill="1" applyBorder="1" applyAlignment="1" applyProtection="1">
      <alignment vertical="center"/>
    </xf>
    <xf numFmtId="0" fontId="36" fillId="2" borderId="0" xfId="0" applyFont="1" applyFill="1" applyBorder="1" applyAlignment="1" applyProtection="1">
      <alignment horizontal="center"/>
    </xf>
    <xf numFmtId="0" fontId="30" fillId="2" borderId="0" xfId="0" applyFont="1" applyFill="1" applyBorder="1" applyAlignment="1" applyProtection="1">
      <alignment horizontal="right"/>
    </xf>
    <xf numFmtId="0" fontId="28" fillId="2" borderId="0" xfId="0" applyFont="1" applyFill="1" applyBorder="1" applyAlignment="1" applyProtection="1">
      <alignment horizontal="right"/>
    </xf>
    <xf numFmtId="0" fontId="37" fillId="2" borderId="0" xfId="0" applyFont="1" applyFill="1" applyBorder="1" applyProtection="1"/>
    <xf numFmtId="0" fontId="30" fillId="2" borderId="0" xfId="0" applyFont="1" applyFill="1" applyBorder="1" applyProtection="1"/>
    <xf numFmtId="0" fontId="29" fillId="2" borderId="0" xfId="0" applyNumberFormat="1" applyFont="1" applyFill="1" applyBorder="1" applyAlignment="1" applyProtection="1">
      <alignment horizontal="center"/>
    </xf>
    <xf numFmtId="0" fontId="2" fillId="2" borderId="0" xfId="0" applyFont="1" applyFill="1" applyBorder="1" applyProtection="1"/>
    <xf numFmtId="0" fontId="0" fillId="2" borderId="0" xfId="0" applyNumberFormat="1" applyFill="1" applyBorder="1" applyProtection="1"/>
    <xf numFmtId="0" fontId="2" fillId="7" borderId="61" xfId="0" applyFont="1" applyFill="1" applyBorder="1" applyProtection="1"/>
    <xf numFmtId="0" fontId="16" fillId="7" borderId="0" xfId="0" applyFont="1" applyFill="1" applyBorder="1" applyAlignment="1" applyProtection="1">
      <alignment horizontal="right"/>
    </xf>
    <xf numFmtId="0" fontId="10" fillId="7" borderId="0" xfId="0" applyNumberFormat="1" applyFont="1" applyFill="1" applyBorder="1" applyAlignment="1" applyProtection="1">
      <alignment horizontal="center"/>
    </xf>
    <xf numFmtId="0" fontId="11" fillId="7" borderId="0" xfId="0" applyNumberFormat="1" applyFont="1" applyFill="1" applyBorder="1" applyAlignment="1" applyProtection="1">
      <alignment horizontal="center"/>
    </xf>
    <xf numFmtId="0" fontId="2" fillId="7" borderId="62" xfId="0" applyFont="1" applyFill="1" applyBorder="1" applyProtection="1"/>
    <xf numFmtId="0" fontId="1" fillId="2" borderId="0" xfId="0" applyFont="1" applyFill="1" applyBorder="1" applyProtection="1"/>
    <xf numFmtId="0" fontId="2" fillId="7" borderId="0"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0" xfId="0" applyFont="1" applyFill="1" applyBorder="1" applyAlignment="1" applyProtection="1">
      <alignment horizontal="left" vertical="center"/>
    </xf>
    <xf numFmtId="0" fontId="19" fillId="7" borderId="0" xfId="0" applyFont="1" applyFill="1" applyBorder="1" applyAlignment="1" applyProtection="1">
      <alignment vertical="center"/>
    </xf>
    <xf numFmtId="0" fontId="19" fillId="7" borderId="0" xfId="0" applyFont="1" applyFill="1" applyBorder="1" applyAlignment="1" applyProtection="1">
      <alignment horizontal="left" vertical="center"/>
    </xf>
    <xf numFmtId="0" fontId="6" fillId="7" borderId="61" xfId="0" applyFont="1" applyFill="1" applyBorder="1" applyProtection="1"/>
    <xf numFmtId="0" fontId="6" fillId="2" borderId="0" xfId="0" applyFont="1" applyFill="1" applyBorder="1" applyProtection="1"/>
    <xf numFmtId="0" fontId="36" fillId="2" borderId="0" xfId="0" applyFont="1" applyFill="1" applyBorder="1" applyProtection="1"/>
    <xf numFmtId="0" fontId="6" fillId="7" borderId="62" xfId="0" applyFont="1" applyFill="1" applyBorder="1" applyProtection="1"/>
    <xf numFmtId="0" fontId="20" fillId="7" borderId="0" xfId="0" applyFont="1" applyFill="1" applyBorder="1" applyAlignment="1" applyProtection="1">
      <alignment vertical="center"/>
    </xf>
    <xf numFmtId="0" fontId="43" fillId="2" borderId="0" xfId="0" applyFont="1" applyFill="1" applyBorder="1" applyProtection="1"/>
    <xf numFmtId="0" fontId="43" fillId="2" borderId="0" xfId="0" applyFont="1" applyFill="1" applyBorder="1" applyAlignment="1" applyProtection="1">
      <alignment horizontal="left"/>
    </xf>
    <xf numFmtId="0" fontId="31" fillId="2" borderId="0" xfId="0" applyFont="1" applyFill="1" applyBorder="1" applyProtection="1"/>
    <xf numFmtId="0" fontId="29" fillId="2" borderId="0" xfId="0" applyFont="1" applyFill="1" applyBorder="1" applyAlignment="1" applyProtection="1">
      <alignment horizontal="left"/>
    </xf>
    <xf numFmtId="0" fontId="9" fillId="7" borderId="0" xfId="0" applyFont="1" applyFill="1" applyBorder="1" applyAlignment="1" applyProtection="1">
      <alignment vertical="center"/>
    </xf>
    <xf numFmtId="0" fontId="7" fillId="7" borderId="61"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7" fillId="7" borderId="62" xfId="0" applyFont="1" applyFill="1" applyBorder="1" applyAlignment="1" applyProtection="1">
      <alignment vertical="center"/>
    </xf>
    <xf numFmtId="0" fontId="0" fillId="7" borderId="0" xfId="0" applyFill="1" applyBorder="1" applyAlignment="1" applyProtection="1">
      <alignment horizontal="right"/>
    </xf>
    <xf numFmtId="0" fontId="0" fillId="7" borderId="63" xfId="0" applyFill="1" applyBorder="1" applyProtection="1"/>
    <xf numFmtId="0" fontId="0" fillId="7" borderId="64" xfId="0" applyFill="1" applyBorder="1" applyAlignment="1" applyProtection="1">
      <alignment horizontal="right"/>
    </xf>
    <xf numFmtId="0" fontId="0" fillId="7" borderId="64" xfId="0" applyFill="1" applyBorder="1" applyProtection="1"/>
    <xf numFmtId="3" fontId="0" fillId="7" borderId="64" xfId="0" applyNumberFormat="1" applyFill="1" applyBorder="1" applyProtection="1"/>
    <xf numFmtId="0" fontId="10" fillId="7" borderId="64" xfId="0" applyFont="1" applyFill="1" applyBorder="1" applyProtection="1"/>
    <xf numFmtId="0" fontId="28" fillId="2" borderId="64" xfId="0" applyFont="1" applyFill="1" applyBorder="1" applyProtection="1"/>
    <xf numFmtId="0" fontId="28" fillId="2" borderId="64" xfId="0" applyFont="1" applyFill="1" applyBorder="1" applyAlignment="1" applyProtection="1">
      <alignment horizontal="center"/>
    </xf>
    <xf numFmtId="0" fontId="0" fillId="2" borderId="64" xfId="0" applyFill="1" applyBorder="1" applyProtection="1"/>
    <xf numFmtId="0" fontId="0" fillId="7" borderId="65" xfId="0" applyFill="1" applyBorder="1" applyProtection="1"/>
    <xf numFmtId="0" fontId="28" fillId="2" borderId="0" xfId="0" applyFont="1" applyFill="1" applyAlignment="1" applyProtection="1">
      <alignment horizontal="left" vertical="center"/>
    </xf>
    <xf numFmtId="0" fontId="2" fillId="4" borderId="4" xfId="0" applyFont="1" applyFill="1" applyBorder="1" applyAlignment="1" applyProtection="1">
      <alignment horizontal="center" vertical="center"/>
    </xf>
    <xf numFmtId="164" fontId="4" fillId="4" borderId="30" xfId="0" applyNumberFormat="1" applyFont="1" applyFill="1" applyBorder="1" applyAlignment="1" applyProtection="1">
      <alignment horizontal="center" vertical="center"/>
    </xf>
    <xf numFmtId="0" fontId="4" fillId="4" borderId="0" xfId="0" applyFont="1" applyFill="1" applyAlignment="1" applyProtection="1">
      <alignment vertical="center"/>
    </xf>
    <xf numFmtId="49" fontId="4" fillId="4" borderId="28" xfId="0" applyNumberFormat="1" applyFont="1" applyFill="1" applyBorder="1" applyAlignment="1" applyProtection="1">
      <alignment horizontal="center" vertical="center"/>
    </xf>
    <xf numFmtId="164" fontId="4" fillId="4" borderId="31" xfId="0" applyNumberFormat="1" applyFont="1" applyFill="1" applyBorder="1" applyAlignment="1" applyProtection="1">
      <alignment horizontal="center" vertical="center"/>
    </xf>
    <xf numFmtId="164" fontId="4" fillId="4" borderId="35" xfId="0" applyNumberFormat="1" applyFont="1" applyFill="1" applyBorder="1" applyAlignment="1" applyProtection="1">
      <alignment horizontal="center" vertical="center"/>
    </xf>
    <xf numFmtId="49" fontId="4" fillId="4" borderId="29" xfId="0" applyNumberFormat="1" applyFont="1" applyFill="1" applyBorder="1" applyAlignment="1" applyProtection="1">
      <alignment horizontal="center" vertical="center"/>
    </xf>
    <xf numFmtId="0" fontId="9" fillId="4" borderId="0" xfId="0" applyFont="1" applyFill="1" applyAlignment="1" applyProtection="1">
      <alignment vertical="top"/>
    </xf>
    <xf numFmtId="0" fontId="6" fillId="4" borderId="2" xfId="0" applyFont="1" applyFill="1" applyBorder="1" applyAlignment="1" applyProtection="1">
      <alignment horizontal="right"/>
    </xf>
    <xf numFmtId="3" fontId="6" fillId="4" borderId="0" xfId="0" applyNumberFormat="1" applyFont="1" applyFill="1" applyAlignment="1" applyProtection="1">
      <alignment horizontal="center"/>
    </xf>
    <xf numFmtId="4" fontId="4" fillId="4" borderId="4" xfId="0" applyNumberFormat="1" applyFont="1" applyFill="1" applyBorder="1" applyAlignment="1" applyProtection="1">
      <alignment vertical="center"/>
    </xf>
    <xf numFmtId="3" fontId="4" fillId="4" borderId="0" xfId="0" applyNumberFormat="1" applyFont="1" applyFill="1" applyAlignment="1" applyProtection="1">
      <alignment vertical="center"/>
    </xf>
    <xf numFmtId="4" fontId="4" fillId="4" borderId="13" xfId="0" applyNumberFormat="1" applyFont="1" applyFill="1" applyBorder="1" applyAlignment="1" applyProtection="1">
      <alignment vertical="center"/>
    </xf>
    <xf numFmtId="0" fontId="6" fillId="4" borderId="0" xfId="0" applyFont="1" applyFill="1" applyAlignment="1" applyProtection="1">
      <alignment vertical="center"/>
    </xf>
    <xf numFmtId="0" fontId="6" fillId="4" borderId="0" xfId="0" applyFont="1" applyFill="1" applyAlignment="1" applyProtection="1">
      <alignment horizontal="right" vertical="center"/>
    </xf>
    <xf numFmtId="4" fontId="6" fillId="4" borderId="0" xfId="0" applyNumberFormat="1" applyFont="1" applyFill="1" applyAlignment="1" applyProtection="1">
      <alignment vertical="center"/>
    </xf>
    <xf numFmtId="0" fontId="9" fillId="4" borderId="0" xfId="0" applyFont="1" applyFill="1" applyBorder="1" applyAlignment="1" applyProtection="1">
      <alignment vertical="top"/>
    </xf>
    <xf numFmtId="0" fontId="4" fillId="4" borderId="0" xfId="0" applyFont="1" applyFill="1" applyBorder="1" applyAlignment="1" applyProtection="1">
      <alignment vertical="center"/>
    </xf>
    <xf numFmtId="3" fontId="4" fillId="4" borderId="0" xfId="0" applyNumberFormat="1" applyFont="1" applyFill="1" applyBorder="1" applyAlignment="1" applyProtection="1">
      <alignment vertical="center"/>
    </xf>
    <xf numFmtId="0" fontId="6" fillId="4" borderId="0" xfId="0" applyFont="1" applyFill="1" applyBorder="1" applyAlignment="1" applyProtection="1">
      <alignment vertical="center"/>
    </xf>
    <xf numFmtId="3" fontId="6" fillId="4" borderId="2" xfId="0" applyNumberFormat="1" applyFont="1" applyFill="1" applyBorder="1" applyAlignment="1" applyProtection="1">
      <alignment horizontal="right"/>
    </xf>
    <xf numFmtId="3" fontId="6" fillId="4" borderId="0" xfId="0" applyNumberFormat="1" applyFont="1" applyFill="1" applyBorder="1" applyAlignment="1" applyProtection="1">
      <alignment horizontal="center"/>
    </xf>
    <xf numFmtId="0" fontId="6" fillId="4" borderId="2" xfId="0" applyFont="1" applyFill="1" applyBorder="1" applyAlignment="1" applyProtection="1">
      <alignment horizontal="right" vertical="center"/>
    </xf>
    <xf numFmtId="0" fontId="6" fillId="4" borderId="0" xfId="0" applyFont="1" applyFill="1" applyBorder="1" applyAlignment="1" applyProtection="1">
      <alignment horizontal="right" vertical="center"/>
    </xf>
    <xf numFmtId="3" fontId="6" fillId="4" borderId="0" xfId="0" applyNumberFormat="1" applyFont="1" applyFill="1" applyBorder="1" applyAlignment="1" applyProtection="1">
      <alignment horizontal="right" vertical="center"/>
    </xf>
    <xf numFmtId="4" fontId="6" fillId="4" borderId="0" xfId="0" applyNumberFormat="1" applyFont="1" applyFill="1" applyBorder="1" applyAlignment="1" applyProtection="1">
      <alignment vertical="center"/>
    </xf>
    <xf numFmtId="3" fontId="6" fillId="4" borderId="0" xfId="0" applyNumberFormat="1" applyFont="1" applyFill="1" applyBorder="1" applyAlignment="1" applyProtection="1">
      <alignment vertical="center"/>
    </xf>
    <xf numFmtId="0" fontId="13" fillId="4" borderId="0" xfId="0" applyFont="1" applyFill="1" applyBorder="1" applyAlignment="1" applyProtection="1">
      <alignment horizontal="right" vertical="center"/>
    </xf>
    <xf numFmtId="0" fontId="4" fillId="4" borderId="0" xfId="0" applyFont="1" applyFill="1" applyBorder="1" applyAlignment="1" applyProtection="1"/>
    <xf numFmtId="0" fontId="4" fillId="4" borderId="0" xfId="0" applyFont="1" applyFill="1" applyBorder="1" applyAlignment="1" applyProtection="1">
      <alignment vertical="top"/>
    </xf>
    <xf numFmtId="3" fontId="4" fillId="4" borderId="0" xfId="0" applyNumberFormat="1" applyFont="1" applyFill="1" applyAlignment="1" applyProtection="1"/>
    <xf numFmtId="0" fontId="4" fillId="3" borderId="4" xfId="0" applyFont="1" applyFill="1" applyBorder="1" applyAlignment="1" applyProtection="1">
      <alignment horizontal="left" vertical="center"/>
    </xf>
    <xf numFmtId="4" fontId="30" fillId="2" borderId="25" xfId="0" applyNumberFormat="1" applyFont="1" applyFill="1" applyBorder="1" applyAlignment="1" applyProtection="1">
      <alignment horizontal="right"/>
    </xf>
    <xf numFmtId="4" fontId="30" fillId="2" borderId="26" xfId="0" applyNumberFormat="1" applyFont="1" applyFill="1" applyBorder="1" applyAlignment="1" applyProtection="1">
      <alignment horizontal="right"/>
    </xf>
    <xf numFmtId="0" fontId="4" fillId="3" borderId="3" xfId="0" applyFont="1" applyFill="1" applyBorder="1" applyAlignment="1" applyProtection="1">
      <alignment horizontal="left" vertical="center"/>
    </xf>
    <xf numFmtId="0" fontId="38" fillId="5" borderId="0" xfId="0" applyFont="1" applyFill="1" applyBorder="1" applyAlignment="1" applyProtection="1">
      <alignment horizontal="left" vertical="center"/>
    </xf>
    <xf numFmtId="0" fontId="1" fillId="7" borderId="0" xfId="0" applyFont="1" applyFill="1" applyBorder="1" applyAlignment="1" applyProtection="1">
      <alignment horizontal="left" wrapText="1"/>
    </xf>
    <xf numFmtId="3" fontId="9" fillId="7" borderId="0" xfId="0" applyNumberFormat="1" applyFont="1" applyFill="1" applyBorder="1" applyAlignment="1" applyProtection="1">
      <alignment horizontal="left" vertical="center"/>
    </xf>
    <xf numFmtId="0" fontId="39" fillId="5" borderId="16" xfId="0" applyFont="1" applyFill="1" applyBorder="1" applyAlignment="1" applyProtection="1">
      <alignment horizontal="center" vertical="center" wrapText="1"/>
    </xf>
    <xf numFmtId="0" fontId="39" fillId="5" borderId="9" xfId="0" applyFont="1" applyFill="1" applyBorder="1" applyAlignment="1" applyProtection="1">
      <alignment horizontal="center" vertical="center"/>
    </xf>
    <xf numFmtId="0" fontId="39" fillId="5" borderId="17" xfId="0" applyFont="1" applyFill="1" applyBorder="1" applyAlignment="1" applyProtection="1">
      <alignment horizontal="center" vertical="center"/>
    </xf>
    <xf numFmtId="0" fontId="39" fillId="5" borderId="7" xfId="0" applyFont="1" applyFill="1" applyBorder="1" applyAlignment="1" applyProtection="1">
      <alignment horizontal="center" vertical="center"/>
    </xf>
    <xf numFmtId="0" fontId="39" fillId="5" borderId="2" xfId="0" applyFont="1" applyFill="1" applyBorder="1" applyAlignment="1" applyProtection="1">
      <alignment horizontal="center" vertical="center"/>
    </xf>
    <xf numFmtId="0" fontId="39" fillId="5" borderId="8" xfId="0" applyFont="1" applyFill="1" applyBorder="1" applyAlignment="1" applyProtection="1">
      <alignment horizontal="center" vertical="center"/>
    </xf>
    <xf numFmtId="0" fontId="18" fillId="7" borderId="16" xfId="0" applyFont="1" applyFill="1" applyBorder="1" applyAlignment="1" applyProtection="1">
      <alignment horizontal="center"/>
    </xf>
    <xf numFmtId="0" fontId="18" fillId="7" borderId="9" xfId="0" applyFont="1" applyFill="1" applyBorder="1" applyAlignment="1" applyProtection="1">
      <alignment horizontal="center"/>
    </xf>
    <xf numFmtId="0" fontId="18" fillId="7" borderId="17" xfId="0" applyFont="1" applyFill="1" applyBorder="1" applyAlignment="1" applyProtection="1">
      <alignment horizontal="center"/>
    </xf>
    <xf numFmtId="0" fontId="18" fillId="7" borderId="0" xfId="0" applyFont="1" applyFill="1" applyBorder="1" applyAlignment="1" applyProtection="1">
      <alignment horizontal="center" vertical="center" wrapText="1"/>
    </xf>
    <xf numFmtId="3" fontId="24" fillId="7" borderId="7" xfId="0" applyNumberFormat="1" applyFont="1" applyFill="1" applyBorder="1" applyAlignment="1" applyProtection="1">
      <alignment horizontal="center" vertical="top"/>
    </xf>
    <xf numFmtId="3" fontId="24" fillId="7" borderId="2" xfId="0" applyNumberFormat="1" applyFont="1" applyFill="1" applyBorder="1" applyAlignment="1" applyProtection="1">
      <alignment horizontal="center" vertical="top"/>
    </xf>
    <xf numFmtId="3" fontId="24" fillId="7" borderId="8" xfId="0" applyNumberFormat="1" applyFont="1" applyFill="1" applyBorder="1" applyAlignment="1" applyProtection="1">
      <alignment horizontal="center" vertical="top"/>
    </xf>
    <xf numFmtId="0" fontId="30" fillId="2" borderId="25" xfId="0" applyFont="1" applyFill="1" applyBorder="1" applyAlignment="1" applyProtection="1">
      <alignment horizontal="center"/>
    </xf>
    <xf numFmtId="0" fontId="30" fillId="2" borderId="26" xfId="0" applyFont="1" applyFill="1" applyBorder="1" applyAlignment="1" applyProtection="1">
      <alignment horizontal="center"/>
    </xf>
    <xf numFmtId="0" fontId="30" fillId="2" borderId="23" xfId="0" applyFont="1" applyFill="1" applyBorder="1" applyAlignment="1" applyProtection="1">
      <alignment horizontal="center"/>
    </xf>
    <xf numFmtId="0" fontId="30" fillId="2" borderId="24" xfId="0" applyFont="1" applyFill="1" applyBorder="1" applyAlignment="1" applyProtection="1">
      <alignment horizontal="center"/>
    </xf>
    <xf numFmtId="0" fontId="30" fillId="2" borderId="46" xfId="0" applyFont="1" applyFill="1" applyBorder="1" applyAlignment="1" applyProtection="1">
      <alignment horizontal="center"/>
    </xf>
    <xf numFmtId="0" fontId="30" fillId="2" borderId="47" xfId="0" applyFont="1" applyFill="1" applyBorder="1" applyAlignment="1" applyProtection="1">
      <alignment horizontal="center"/>
    </xf>
    <xf numFmtId="49" fontId="4" fillId="3" borderId="51" xfId="0" applyNumberFormat="1" applyFont="1" applyFill="1" applyBorder="1" applyAlignment="1" applyProtection="1">
      <alignment horizontal="left" vertical="center"/>
    </xf>
    <xf numFmtId="49" fontId="4" fillId="3" borderId="18" xfId="0" applyNumberFormat="1" applyFont="1" applyFill="1" applyBorder="1" applyAlignment="1" applyProtection="1">
      <alignment horizontal="left" vertical="center"/>
    </xf>
    <xf numFmtId="49" fontId="4" fillId="3" borderId="52" xfId="0" applyNumberFormat="1" applyFont="1" applyFill="1" applyBorder="1" applyAlignment="1" applyProtection="1">
      <alignment horizontal="left" vertical="center"/>
    </xf>
    <xf numFmtId="49" fontId="4" fillId="3" borderId="50" xfId="0" applyNumberFormat="1" applyFont="1" applyFill="1" applyBorder="1" applyAlignment="1" applyProtection="1">
      <alignment horizontal="left" vertical="center"/>
    </xf>
    <xf numFmtId="49" fontId="4" fillId="3" borderId="3" xfId="0" applyNumberFormat="1" applyFont="1" applyFill="1" applyBorder="1" applyAlignment="1" applyProtection="1">
      <alignment horizontal="left" vertical="center"/>
    </xf>
    <xf numFmtId="49" fontId="4" fillId="3" borderId="49" xfId="0" applyNumberFormat="1" applyFont="1" applyFill="1" applyBorder="1" applyAlignment="1" applyProtection="1">
      <alignment horizontal="left" vertical="center"/>
    </xf>
    <xf numFmtId="0" fontId="28" fillId="2" borderId="48" xfId="0" applyFont="1" applyFill="1" applyBorder="1" applyAlignment="1" applyProtection="1">
      <alignment horizontal="center" vertical="top"/>
    </xf>
    <xf numFmtId="14" fontId="2" fillId="3" borderId="3" xfId="0" applyNumberFormat="1" applyFont="1" applyFill="1" applyBorder="1" applyAlignment="1" applyProtection="1">
      <alignment horizontal="left" vertical="center"/>
    </xf>
    <xf numFmtId="0" fontId="39" fillId="7" borderId="0" xfId="0" applyFont="1" applyFill="1" applyBorder="1" applyAlignment="1" applyProtection="1">
      <alignment horizontal="center" vertical="center" wrapText="1"/>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xf>
    <xf numFmtId="0" fontId="0" fillId="7" borderId="16" xfId="0" applyFill="1" applyBorder="1" applyAlignment="1" applyProtection="1">
      <alignment horizontal="center"/>
    </xf>
    <xf numFmtId="0" fontId="0" fillId="7" borderId="9" xfId="0" applyFill="1" applyBorder="1" applyAlignment="1" applyProtection="1">
      <alignment horizontal="center"/>
    </xf>
    <xf numFmtId="0" fontId="40" fillId="7" borderId="9" xfId="0" applyFont="1" applyFill="1" applyBorder="1" applyAlignment="1" applyProtection="1">
      <alignment horizontal="center"/>
    </xf>
    <xf numFmtId="0" fontId="40" fillId="7" borderId="39" xfId="0" applyFont="1" applyFill="1" applyBorder="1" applyAlignment="1" applyProtection="1">
      <alignment horizontal="center"/>
    </xf>
    <xf numFmtId="0" fontId="40" fillId="7" borderId="0" xfId="0" applyFont="1" applyFill="1" applyBorder="1" applyAlignment="1" applyProtection="1">
      <alignment horizontal="center"/>
    </xf>
    <xf numFmtId="0" fontId="40" fillId="7" borderId="36" xfId="0" applyFont="1" applyFill="1" applyBorder="1" applyAlignment="1" applyProtection="1">
      <alignment horizontal="center"/>
    </xf>
    <xf numFmtId="0" fontId="40" fillId="7" borderId="37" xfId="0" applyFont="1" applyFill="1" applyBorder="1" applyAlignment="1" applyProtection="1">
      <alignment horizontal="center"/>
    </xf>
    <xf numFmtId="0" fontId="40" fillId="7" borderId="38" xfId="0" applyFont="1" applyFill="1" applyBorder="1" applyAlignment="1" applyProtection="1">
      <alignment horizontal="center"/>
    </xf>
    <xf numFmtId="0" fontId="3" fillId="7" borderId="5" xfId="0" applyFont="1" applyFill="1" applyBorder="1" applyAlignment="1" applyProtection="1">
      <alignment horizontal="center"/>
    </xf>
    <xf numFmtId="0" fontId="3" fillId="7" borderId="0" xfId="0" applyFont="1" applyFill="1" applyBorder="1" applyAlignment="1" applyProtection="1">
      <alignment horizontal="center"/>
    </xf>
    <xf numFmtId="0" fontId="22" fillId="7" borderId="5" xfId="0" applyFont="1" applyFill="1" applyBorder="1" applyAlignment="1" applyProtection="1">
      <alignment horizontal="center"/>
    </xf>
    <xf numFmtId="0" fontId="22" fillId="7" borderId="0" xfId="0" applyFont="1" applyFill="1" applyBorder="1" applyAlignment="1" applyProtection="1">
      <alignment horizontal="center"/>
    </xf>
    <xf numFmtId="0" fontId="0" fillId="7" borderId="40" xfId="0" applyFill="1" applyBorder="1" applyAlignment="1" applyProtection="1">
      <alignment horizontal="center"/>
    </xf>
    <xf numFmtId="0" fontId="0" fillId="7" borderId="37" xfId="0" applyFill="1" applyBorder="1" applyAlignment="1" applyProtection="1">
      <alignment horizontal="center"/>
    </xf>
    <xf numFmtId="0" fontId="1" fillId="7" borderId="0" xfId="0" applyFont="1" applyFill="1" applyBorder="1" applyAlignment="1" applyProtection="1">
      <alignment horizontal="left" vertical="top" wrapText="1"/>
    </xf>
    <xf numFmtId="0" fontId="44" fillId="5" borderId="0" xfId="0" applyFont="1" applyFill="1" applyAlignment="1" applyProtection="1">
      <alignment horizontal="right"/>
    </xf>
    <xf numFmtId="0" fontId="50" fillId="7" borderId="57" xfId="0" applyFont="1" applyFill="1" applyBorder="1" applyAlignment="1" applyProtection="1">
      <alignment horizontal="center" vertical="center"/>
    </xf>
    <xf numFmtId="0" fontId="50" fillId="7" borderId="0" xfId="0" applyFont="1" applyFill="1" applyBorder="1" applyAlignment="1" applyProtection="1">
      <alignment horizontal="center" vertical="center"/>
    </xf>
    <xf numFmtId="0" fontId="9" fillId="7" borderId="0" xfId="0" applyFont="1" applyFill="1" applyBorder="1" applyAlignment="1" applyProtection="1">
      <alignment horizontal="left" vertical="top"/>
    </xf>
    <xf numFmtId="49" fontId="4" fillId="3" borderId="53" xfId="0" applyNumberFormat="1" applyFont="1" applyFill="1" applyBorder="1" applyAlignment="1" applyProtection="1">
      <alignment horizontal="left" vertical="center"/>
    </xf>
    <xf numFmtId="49" fontId="4" fillId="3" borderId="33" xfId="0" applyNumberFormat="1" applyFont="1" applyFill="1" applyBorder="1" applyAlignment="1" applyProtection="1">
      <alignment horizontal="left" vertical="center"/>
    </xf>
    <xf numFmtId="49" fontId="4" fillId="3" borderId="34" xfId="0" applyNumberFormat="1" applyFont="1" applyFill="1" applyBorder="1" applyAlignment="1" applyProtection="1">
      <alignment horizontal="left" vertical="center"/>
    </xf>
    <xf numFmtId="0" fontId="17" fillId="7" borderId="0" xfId="0" applyFont="1" applyFill="1" applyBorder="1" applyAlignment="1" applyProtection="1">
      <alignment horizontal="center" vertical="center" wrapText="1"/>
    </xf>
    <xf numFmtId="0" fontId="9" fillId="7" borderId="0" xfId="0" applyFont="1" applyFill="1" applyBorder="1" applyAlignment="1" applyProtection="1">
      <alignment horizontal="left"/>
    </xf>
    <xf numFmtId="0" fontId="39" fillId="7" borderId="0" xfId="0" applyFont="1" applyFill="1" applyBorder="1" applyAlignment="1" applyProtection="1">
      <alignment horizontal="right" vertical="top" wrapText="1"/>
    </xf>
    <xf numFmtId="0" fontId="48" fillId="7" borderId="0" xfId="0" applyFont="1" applyFill="1" applyBorder="1" applyAlignment="1" applyProtection="1">
      <alignment horizontal="left" vertical="center"/>
    </xf>
    <xf numFmtId="0" fontId="6" fillId="7" borderId="19" xfId="0"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6" fillId="7" borderId="20" xfId="0" applyFont="1" applyFill="1" applyBorder="1" applyAlignment="1" applyProtection="1">
      <alignment horizontal="center" vertical="center"/>
    </xf>
    <xf numFmtId="0" fontId="6" fillId="7" borderId="0" xfId="0" applyFont="1" applyFill="1" applyBorder="1" applyAlignment="1" applyProtection="1">
      <alignment horizontal="center" vertical="top" wrapText="1"/>
    </xf>
    <xf numFmtId="0" fontId="6" fillId="7" borderId="2" xfId="0" applyFont="1" applyFill="1" applyBorder="1" applyAlignment="1" applyProtection="1">
      <alignment horizontal="center" vertical="top" wrapText="1"/>
    </xf>
    <xf numFmtId="0" fontId="38" fillId="5" borderId="0" xfId="0" applyFont="1" applyFill="1" applyBorder="1" applyAlignment="1" applyProtection="1">
      <alignment horizontal="center" wrapText="1"/>
    </xf>
    <xf numFmtId="0" fontId="38" fillId="5" borderId="2" xfId="0" applyFont="1" applyFill="1" applyBorder="1" applyAlignment="1" applyProtection="1">
      <alignment horizontal="center" wrapText="1"/>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9" fillId="2" borderId="0" xfId="0" applyFont="1" applyFill="1" applyAlignment="1" applyProtection="1">
      <alignment horizontal="left" vertical="top"/>
    </xf>
    <xf numFmtId="0" fontId="2" fillId="3" borderId="3" xfId="0" applyFont="1" applyFill="1" applyBorder="1" applyAlignment="1" applyProtection="1">
      <alignment horizontal="left" vertical="center" wrapText="1"/>
      <protection locked="0"/>
    </xf>
    <xf numFmtId="0" fontId="0" fillId="2" borderId="16" xfId="0" applyFill="1" applyBorder="1" applyAlignment="1" applyProtection="1">
      <alignment horizontal="center"/>
    </xf>
    <xf numFmtId="0" fontId="0" fillId="2" borderId="9" xfId="0" applyFill="1" applyBorder="1" applyAlignment="1" applyProtection="1">
      <alignment horizontal="center"/>
    </xf>
    <xf numFmtId="0" fontId="18" fillId="2" borderId="16" xfId="0" applyFont="1" applyFill="1" applyBorder="1" applyAlignment="1" applyProtection="1">
      <alignment horizontal="center"/>
    </xf>
    <xf numFmtId="0" fontId="18" fillId="2" borderId="9" xfId="0" applyFont="1" applyFill="1" applyBorder="1" applyAlignment="1" applyProtection="1">
      <alignment horizontal="center"/>
    </xf>
    <xf numFmtId="0" fontId="18" fillId="2" borderId="17" xfId="0" applyFont="1" applyFill="1" applyBorder="1" applyAlignment="1" applyProtection="1">
      <alignment horizontal="center"/>
    </xf>
    <xf numFmtId="0" fontId="1" fillId="2" borderId="0" xfId="0" applyFont="1" applyFill="1" applyAlignment="1" applyProtection="1">
      <alignment horizontal="left" wrapText="1"/>
    </xf>
    <xf numFmtId="0" fontId="40" fillId="2" borderId="9" xfId="0" applyFont="1" applyFill="1" applyBorder="1" applyAlignment="1" applyProtection="1">
      <alignment horizontal="center"/>
    </xf>
    <xf numFmtId="0" fontId="40" fillId="2" borderId="39" xfId="0" applyFont="1" applyFill="1" applyBorder="1" applyAlignment="1" applyProtection="1">
      <alignment horizontal="center"/>
    </xf>
    <xf numFmtId="0" fontId="40" fillId="2" borderId="0" xfId="0" applyFont="1" applyFill="1" applyBorder="1" applyAlignment="1" applyProtection="1">
      <alignment horizontal="center"/>
    </xf>
    <xf numFmtId="0" fontId="40" fillId="2" borderId="36" xfId="0" applyFont="1" applyFill="1" applyBorder="1" applyAlignment="1" applyProtection="1">
      <alignment horizontal="center"/>
    </xf>
    <xf numFmtId="0" fontId="40" fillId="2" borderId="37" xfId="0" applyFont="1" applyFill="1" applyBorder="1" applyAlignment="1" applyProtection="1">
      <alignment horizontal="center"/>
    </xf>
    <xf numFmtId="0" fontId="40" fillId="2" borderId="38" xfId="0" applyFont="1" applyFill="1" applyBorder="1" applyAlignment="1" applyProtection="1">
      <alignment horizontal="center"/>
    </xf>
    <xf numFmtId="0" fontId="3" fillId="2" borderId="5" xfId="0" applyFont="1" applyFill="1" applyBorder="1" applyAlignment="1" applyProtection="1">
      <alignment horizontal="center"/>
    </xf>
    <xf numFmtId="0" fontId="3" fillId="2" borderId="0" xfId="0" applyFont="1" applyFill="1" applyBorder="1" applyAlignment="1" applyProtection="1">
      <alignment horizontal="center"/>
    </xf>
    <xf numFmtId="0" fontId="22" fillId="2" borderId="5" xfId="0" applyFont="1" applyFill="1" applyBorder="1" applyAlignment="1" applyProtection="1">
      <alignment horizontal="center"/>
    </xf>
    <xf numFmtId="0" fontId="22" fillId="2" borderId="0" xfId="0" applyFont="1" applyFill="1" applyBorder="1" applyAlignment="1" applyProtection="1">
      <alignment horizontal="center"/>
    </xf>
    <xf numFmtId="0" fontId="0" fillId="2" borderId="40" xfId="0" applyFill="1" applyBorder="1" applyAlignment="1" applyProtection="1">
      <alignment horizontal="center"/>
    </xf>
    <xf numFmtId="0" fontId="0" fillId="2" borderId="37" xfId="0" applyFill="1" applyBorder="1" applyAlignment="1" applyProtection="1">
      <alignment horizontal="center"/>
    </xf>
    <xf numFmtId="49" fontId="2" fillId="3" borderId="4"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14" fontId="2" fillId="3" borderId="3" xfId="0" applyNumberFormat="1" applyFont="1" applyFill="1" applyBorder="1" applyAlignment="1" applyProtection="1">
      <alignment horizontal="left" vertical="center"/>
      <protection locked="0"/>
    </xf>
    <xf numFmtId="0" fontId="1" fillId="2" borderId="0" xfId="0" applyFont="1" applyFill="1" applyAlignment="1" applyProtection="1">
      <alignment horizontal="left" vertical="top" wrapText="1"/>
    </xf>
    <xf numFmtId="49" fontId="2" fillId="3" borderId="3" xfId="2" applyNumberFormat="1" applyFill="1" applyBorder="1" applyAlignment="1" applyProtection="1">
      <alignment horizontal="left" vertical="center"/>
      <protection locked="0"/>
    </xf>
    <xf numFmtId="0" fontId="18" fillId="2" borderId="0" xfId="0" applyFont="1" applyFill="1" applyAlignment="1" applyProtection="1">
      <alignment horizontal="center" vertical="center" wrapText="1"/>
    </xf>
    <xf numFmtId="3" fontId="24" fillId="2" borderId="7" xfId="0" applyNumberFormat="1" applyFont="1" applyFill="1" applyBorder="1" applyAlignment="1" applyProtection="1">
      <alignment horizontal="center" vertical="top"/>
    </xf>
    <xf numFmtId="3" fontId="24" fillId="2" borderId="2" xfId="0" applyNumberFormat="1" applyFont="1" applyFill="1" applyBorder="1" applyAlignment="1" applyProtection="1">
      <alignment horizontal="center" vertical="top"/>
    </xf>
    <xf numFmtId="3" fontId="24" fillId="2" borderId="8" xfId="0" applyNumberFormat="1" applyFont="1" applyFill="1" applyBorder="1" applyAlignment="1" applyProtection="1">
      <alignment horizontal="center" vertical="top"/>
    </xf>
    <xf numFmtId="0" fontId="17" fillId="2" borderId="0" xfId="0" applyFont="1" applyFill="1" applyBorder="1" applyAlignment="1" applyProtection="1">
      <alignment horizontal="center" vertical="center" wrapText="1"/>
    </xf>
    <xf numFmtId="0" fontId="6" fillId="2" borderId="0" xfId="0" applyFont="1" applyFill="1" applyAlignment="1" applyProtection="1">
      <alignment horizontal="center" vertical="top" wrapText="1"/>
    </xf>
    <xf numFmtId="0" fontId="6" fillId="2" borderId="2" xfId="0" applyFont="1" applyFill="1" applyBorder="1" applyAlignment="1" applyProtection="1">
      <alignment horizontal="center" vertical="top" wrapText="1"/>
    </xf>
    <xf numFmtId="0" fontId="9" fillId="2" borderId="0" xfId="0" applyFont="1" applyFill="1" applyAlignment="1" applyProtection="1">
      <alignment horizontal="left"/>
    </xf>
    <xf numFmtId="0" fontId="38" fillId="5" borderId="0" xfId="0" applyFont="1" applyFill="1" applyBorder="1" applyAlignment="1" applyProtection="1">
      <alignment horizontal="center" wrapText="1"/>
      <protection locked="0"/>
    </xf>
    <xf numFmtId="0" fontId="38" fillId="5" borderId="2" xfId="0" applyFont="1" applyFill="1" applyBorder="1" applyAlignment="1" applyProtection="1">
      <alignment horizontal="center" wrapText="1"/>
      <protection locked="0"/>
    </xf>
    <xf numFmtId="49" fontId="4" fillId="3" borderId="51" xfId="0" applyNumberFormat="1" applyFont="1" applyFill="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49" fontId="4" fillId="3" borderId="52" xfId="0" applyNumberFormat="1" applyFont="1" applyFill="1" applyBorder="1" applyAlignment="1" applyProtection="1">
      <alignment horizontal="left" vertical="center"/>
      <protection locked="0"/>
    </xf>
    <xf numFmtId="49" fontId="4" fillId="3" borderId="50" xfId="0" applyNumberFormat="1" applyFont="1" applyFill="1" applyBorder="1" applyAlignment="1" applyProtection="1">
      <alignment horizontal="left" vertical="center"/>
      <protection locked="0"/>
    </xf>
    <xf numFmtId="49" fontId="4" fillId="3" borderId="3" xfId="0" applyNumberFormat="1" applyFont="1" applyFill="1" applyBorder="1" applyAlignment="1" applyProtection="1">
      <alignment horizontal="left" vertical="center"/>
      <protection locked="0"/>
    </xf>
    <xf numFmtId="49" fontId="4" fillId="3" borderId="49" xfId="0" applyNumberFormat="1" applyFont="1" applyFill="1" applyBorder="1" applyAlignment="1" applyProtection="1">
      <alignment horizontal="left" vertical="center"/>
      <protection locked="0"/>
    </xf>
    <xf numFmtId="3" fontId="9" fillId="2" borderId="0" xfId="0" applyNumberFormat="1" applyFont="1" applyFill="1" applyAlignment="1" applyProtection="1">
      <alignment horizontal="left" vertical="center"/>
    </xf>
    <xf numFmtId="0" fontId="48" fillId="2" borderId="0" xfId="0" applyFont="1" applyFill="1" applyBorder="1" applyAlignment="1" applyProtection="1">
      <alignment horizontal="left" vertical="center"/>
    </xf>
    <xf numFmtId="0" fontId="6" fillId="2" borderId="19"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49" fontId="4" fillId="3" borderId="53" xfId="0" applyNumberFormat="1" applyFont="1" applyFill="1" applyBorder="1" applyAlignment="1" applyProtection="1">
      <alignment horizontal="left" vertical="center"/>
      <protection locked="0"/>
    </xf>
    <xf numFmtId="49" fontId="4" fillId="3" borderId="33" xfId="0" applyNumberFormat="1" applyFont="1" applyFill="1" applyBorder="1" applyAlignment="1" applyProtection="1">
      <alignment horizontal="left" vertical="center"/>
      <protection locked="0"/>
    </xf>
    <xf numFmtId="49" fontId="4" fillId="3" borderId="34" xfId="0" applyNumberFormat="1" applyFont="1" applyFill="1" applyBorder="1" applyAlignment="1" applyProtection="1">
      <alignment horizontal="left" vertical="center"/>
      <protection locked="0"/>
    </xf>
    <xf numFmtId="0" fontId="39" fillId="2" borderId="0" xfId="0" applyFont="1" applyFill="1" applyAlignment="1" applyProtection="1">
      <alignment horizontal="center" vertical="top" wrapText="1"/>
    </xf>
    <xf numFmtId="49" fontId="2" fillId="3" borderId="0" xfId="0" applyNumberFormat="1"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xf>
    <xf numFmtId="0" fontId="39" fillId="2" borderId="0" xfId="0" applyFont="1" applyFill="1" applyAlignment="1" applyProtection="1">
      <alignment horizontal="center" vertical="center" wrapText="1"/>
    </xf>
    <xf numFmtId="0" fontId="7" fillId="8" borderId="66" xfId="0" applyFont="1" applyFill="1" applyBorder="1" applyAlignment="1" applyProtection="1">
      <alignment horizontal="left" vertical="top" wrapText="1"/>
    </xf>
    <xf numFmtId="0" fontId="7" fillId="8" borderId="67" xfId="0" applyFont="1" applyFill="1" applyBorder="1" applyAlignment="1" applyProtection="1">
      <alignment horizontal="left" vertical="top" wrapText="1"/>
    </xf>
    <xf numFmtId="0" fontId="7" fillId="8" borderId="68" xfId="0" applyFont="1" applyFill="1" applyBorder="1" applyAlignment="1" applyProtection="1">
      <alignment horizontal="left" vertical="top" wrapText="1"/>
    </xf>
    <xf numFmtId="0" fontId="50" fillId="2" borderId="57"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 fillId="3" borderId="4" xfId="0" applyFont="1" applyFill="1" applyBorder="1" applyAlignment="1" applyProtection="1">
      <alignment horizontal="left" vertical="center" wrapText="1"/>
      <protection locked="0"/>
    </xf>
    <xf numFmtId="49" fontId="2" fillId="4" borderId="4" xfId="0" applyNumberFormat="1" applyFont="1" applyFill="1" applyBorder="1" applyAlignment="1" applyProtection="1">
      <alignment horizontal="left" vertical="center" wrapText="1"/>
    </xf>
    <xf numFmtId="0" fontId="2" fillId="4" borderId="4" xfId="0" applyFont="1" applyFill="1" applyBorder="1" applyAlignment="1" applyProtection="1">
      <alignment horizontal="left" vertical="center"/>
    </xf>
    <xf numFmtId="0" fontId="2" fillId="4" borderId="4" xfId="0" applyFont="1" applyFill="1" applyBorder="1" applyAlignment="1" applyProtection="1">
      <alignment horizontal="left" vertical="center" wrapText="1"/>
    </xf>
    <xf numFmtId="49" fontId="2" fillId="4" borderId="0" xfId="0" applyNumberFormat="1" applyFont="1" applyFill="1" applyBorder="1" applyAlignment="1" applyProtection="1">
      <alignment horizontal="left" vertical="top" wrapText="1"/>
    </xf>
    <xf numFmtId="0" fontId="7" fillId="8" borderId="66" xfId="0" applyFont="1" applyFill="1" applyBorder="1" applyAlignment="1" applyProtection="1">
      <alignment horizontal="center" vertical="center" wrapText="1"/>
    </xf>
    <xf numFmtId="0" fontId="7" fillId="8" borderId="67" xfId="0" applyFont="1" applyFill="1" applyBorder="1" applyAlignment="1" applyProtection="1">
      <alignment horizontal="center" vertical="center"/>
    </xf>
    <xf numFmtId="0" fontId="7" fillId="8" borderId="68" xfId="0" applyFont="1" applyFill="1" applyBorder="1" applyAlignment="1" applyProtection="1">
      <alignment horizontal="center" vertical="center"/>
    </xf>
    <xf numFmtId="14" fontId="2" fillId="4" borderId="4" xfId="0" applyNumberFormat="1" applyFont="1" applyFill="1" applyBorder="1" applyAlignment="1" applyProtection="1">
      <alignment horizontal="left" vertical="center"/>
    </xf>
    <xf numFmtId="0" fontId="9" fillId="4" borderId="0" xfId="0" applyFont="1" applyFill="1" applyAlignment="1" applyProtection="1">
      <alignment horizontal="right"/>
    </xf>
    <xf numFmtId="0" fontId="6" fillId="4" borderId="0" xfId="0" applyFont="1" applyFill="1" applyBorder="1" applyAlignment="1" applyProtection="1">
      <alignment horizontal="center" wrapText="1"/>
    </xf>
    <xf numFmtId="0" fontId="6" fillId="4" borderId="2" xfId="0" applyFont="1" applyFill="1" applyBorder="1" applyAlignment="1" applyProtection="1">
      <alignment horizontal="center" wrapText="1"/>
    </xf>
    <xf numFmtId="49" fontId="4" fillId="4" borderId="50" xfId="0" applyNumberFormat="1" applyFont="1" applyFill="1" applyBorder="1" applyAlignment="1" applyProtection="1">
      <alignment horizontal="left" vertical="center"/>
    </xf>
    <xf numFmtId="49" fontId="4" fillId="4" borderId="3" xfId="0" applyNumberFormat="1" applyFont="1" applyFill="1" applyBorder="1" applyAlignment="1" applyProtection="1">
      <alignment horizontal="left" vertical="center"/>
    </xf>
    <xf numFmtId="49" fontId="4" fillId="4" borderId="49" xfId="0" applyNumberFormat="1" applyFont="1" applyFill="1" applyBorder="1" applyAlignment="1" applyProtection="1">
      <alignment horizontal="left" vertical="center"/>
    </xf>
    <xf numFmtId="49" fontId="4" fillId="4" borderId="51" xfId="0" applyNumberFormat="1" applyFont="1" applyFill="1" applyBorder="1" applyAlignment="1" applyProtection="1">
      <alignment horizontal="left" vertical="center"/>
    </xf>
    <xf numFmtId="49" fontId="4" fillId="4" borderId="18" xfId="0" applyNumberFormat="1" applyFont="1" applyFill="1" applyBorder="1" applyAlignment="1" applyProtection="1">
      <alignment horizontal="left" vertical="center"/>
    </xf>
    <xf numFmtId="49" fontId="4" fillId="4" borderId="52" xfId="0" applyNumberFormat="1"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16" fillId="4" borderId="16"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49" fontId="4" fillId="4" borderId="53" xfId="0" applyNumberFormat="1" applyFont="1" applyFill="1" applyBorder="1" applyAlignment="1" applyProtection="1">
      <alignment horizontal="left" vertical="center"/>
    </xf>
    <xf numFmtId="49" fontId="4" fillId="4" borderId="33" xfId="0" applyNumberFormat="1" applyFont="1" applyFill="1" applyBorder="1" applyAlignment="1" applyProtection="1">
      <alignment horizontal="left" vertical="center"/>
    </xf>
    <xf numFmtId="49" fontId="4" fillId="4" borderId="34" xfId="0" applyNumberFormat="1" applyFont="1" applyFill="1" applyBorder="1" applyAlignment="1" applyProtection="1">
      <alignment horizontal="left" vertical="center"/>
    </xf>
    <xf numFmtId="0" fontId="6" fillId="4" borderId="0"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9" fillId="4" borderId="0" xfId="0" applyFont="1" applyFill="1" applyAlignment="1" applyProtection="1">
      <alignment horizontal="left" vertical="top"/>
    </xf>
  </cellXfs>
  <cellStyles count="3">
    <cellStyle name="Komma" xfId="1" builtinId="3"/>
    <cellStyle name="Link" xfId="2" builtinId="8" customBuiltin="1"/>
    <cellStyle name="Standard" xfId="0" builtinId="0"/>
  </cellStyles>
  <dxfs count="62">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tint="-0.24994659260841701"/>
      </font>
    </dxf>
  </dxfs>
  <tableStyles count="0" defaultTableStyle="TableStyleMedium2" defaultPivotStyle="PivotStyleLight16"/>
  <colors>
    <mruColors>
      <color rgb="FFFFE697"/>
      <color rgb="FFFFDA65"/>
      <color rgb="FFC1DAFF"/>
      <color rgb="FFFF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1424" name="AutoShape 23"/>
        <xdr:cNvSpPr>
          <a:spLocks noChangeArrowheads="1"/>
        </xdr:cNvSpPr>
      </xdr:nvSpPr>
      <xdr:spPr bwMode="auto">
        <a:xfrm>
          <a:off x="6803988" y="12516956"/>
          <a:ext cx="124273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1425" name="AutoShape 24"/>
        <xdr:cNvSpPr>
          <a:spLocks/>
        </xdr:cNvSpPr>
      </xdr:nvSpPr>
      <xdr:spPr bwMode="auto">
        <a:xfrm>
          <a:off x="6581799" y="12384156"/>
          <a:ext cx="10899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9" name="AutoShape 24"/>
        <xdr:cNvSpPr>
          <a:spLocks/>
        </xdr:cNvSpPr>
      </xdr:nvSpPr>
      <xdr:spPr bwMode="auto">
        <a:xfrm>
          <a:off x="6582000" y="14549880"/>
          <a:ext cx="10800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0" name="AutoShape 24"/>
        <xdr:cNvSpPr>
          <a:spLocks/>
        </xdr:cNvSpPr>
      </xdr:nvSpPr>
      <xdr:spPr bwMode="auto">
        <a:xfrm>
          <a:off x="6583231" y="19608239"/>
          <a:ext cx="10889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1" name="AutoShape 24"/>
        <xdr:cNvSpPr>
          <a:spLocks/>
        </xdr:cNvSpPr>
      </xdr:nvSpPr>
      <xdr:spPr bwMode="auto">
        <a:xfrm>
          <a:off x="6582845" y="21157721"/>
          <a:ext cx="10800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12" name="Grafik 11"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6909868" y="60960"/>
          <a:ext cx="96921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60288</xdr:colOff>
      <xdr:row>75</xdr:row>
      <xdr:rowOff>12536</xdr:rowOff>
    </xdr:from>
    <xdr:to>
      <xdr:col>45</xdr:col>
      <xdr:colOff>403859</xdr:colOff>
      <xdr:row>79</xdr:row>
      <xdr:rowOff>83819</xdr:rowOff>
    </xdr:to>
    <xdr:sp macro="" textlink="">
      <xdr:nvSpPr>
        <xdr:cNvPr id="30" name="AutoShape 23"/>
        <xdr:cNvSpPr>
          <a:spLocks noChangeArrowheads="1"/>
        </xdr:cNvSpPr>
      </xdr:nvSpPr>
      <xdr:spPr bwMode="auto">
        <a:xfrm>
          <a:off x="11924628" y="13019876"/>
          <a:ext cx="124273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43</xdr:col>
      <xdr:colOff>17097</xdr:colOff>
      <xdr:row>79</xdr:row>
      <xdr:rowOff>39756</xdr:rowOff>
    </xdr:from>
    <xdr:to>
      <xdr:col>43</xdr:col>
      <xdr:colOff>126096</xdr:colOff>
      <xdr:row>87</xdr:row>
      <xdr:rowOff>137492</xdr:rowOff>
    </xdr:to>
    <xdr:sp macro="" textlink="">
      <xdr:nvSpPr>
        <xdr:cNvPr id="31" name="AutoShape 24"/>
        <xdr:cNvSpPr>
          <a:spLocks/>
        </xdr:cNvSpPr>
      </xdr:nvSpPr>
      <xdr:spPr bwMode="auto">
        <a:xfrm>
          <a:off x="11881437" y="1375575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17298</xdr:colOff>
      <xdr:row>93</xdr:row>
      <xdr:rowOff>34499</xdr:rowOff>
    </xdr:from>
    <xdr:to>
      <xdr:col>43</xdr:col>
      <xdr:colOff>125298</xdr:colOff>
      <xdr:row>123</xdr:row>
      <xdr:rowOff>141888</xdr:rowOff>
    </xdr:to>
    <xdr:sp macro="" textlink="">
      <xdr:nvSpPr>
        <xdr:cNvPr id="32" name="AutoShape 24"/>
        <xdr:cNvSpPr>
          <a:spLocks/>
        </xdr:cNvSpPr>
      </xdr:nvSpPr>
      <xdr:spPr bwMode="auto">
        <a:xfrm>
          <a:off x="11881638" y="1592219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18529</xdr:colOff>
      <xdr:row>126</xdr:row>
      <xdr:rowOff>26277</xdr:rowOff>
    </xdr:from>
    <xdr:to>
      <xdr:col>43</xdr:col>
      <xdr:colOff>127426</xdr:colOff>
      <xdr:row>131</xdr:row>
      <xdr:rowOff>143775</xdr:rowOff>
    </xdr:to>
    <xdr:sp macro="" textlink="">
      <xdr:nvSpPr>
        <xdr:cNvPr id="33" name="AutoShape 24"/>
        <xdr:cNvSpPr>
          <a:spLocks/>
        </xdr:cNvSpPr>
      </xdr:nvSpPr>
      <xdr:spPr bwMode="auto">
        <a:xfrm>
          <a:off x="11882869" y="2098127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18143</xdr:colOff>
      <xdr:row>136</xdr:row>
      <xdr:rowOff>14378</xdr:rowOff>
    </xdr:from>
    <xdr:to>
      <xdr:col>43</xdr:col>
      <xdr:colOff>126143</xdr:colOff>
      <xdr:row>140</xdr:row>
      <xdr:rowOff>140899</xdr:rowOff>
    </xdr:to>
    <xdr:sp macro="" textlink="">
      <xdr:nvSpPr>
        <xdr:cNvPr id="34" name="AutoShape 24"/>
        <xdr:cNvSpPr>
          <a:spLocks/>
        </xdr:cNvSpPr>
      </xdr:nvSpPr>
      <xdr:spPr bwMode="auto">
        <a:xfrm>
          <a:off x="11882483" y="2253147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59488</xdr:colOff>
      <xdr:row>3</xdr:row>
      <xdr:rowOff>60960</xdr:rowOff>
    </xdr:from>
    <xdr:to>
      <xdr:col>45</xdr:col>
      <xdr:colOff>236219</xdr:colOff>
      <xdr:row>5</xdr:row>
      <xdr:rowOff>167640</xdr:rowOff>
    </xdr:to>
    <xdr:pic>
      <xdr:nvPicPr>
        <xdr:cNvPr id="35" name="Grafik 34"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2030508" y="563880"/>
          <a:ext cx="96921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1087148</xdr:colOff>
      <xdr:row>4</xdr:row>
      <xdr:rowOff>171622</xdr:rowOff>
    </xdr:from>
    <xdr:to>
      <xdr:col>42</xdr:col>
      <xdr:colOff>681155</xdr:colOff>
      <xdr:row>12</xdr:row>
      <xdr:rowOff>37771</xdr:rowOff>
    </xdr:to>
    <xdr:sp macro="" textlink="">
      <xdr:nvSpPr>
        <xdr:cNvPr id="36" name="Textfeld 35"/>
        <xdr:cNvSpPr txBox="1"/>
      </xdr:nvSpPr>
      <xdr:spPr>
        <a:xfrm rot="21088681">
          <a:off x="9682508" y="1299382"/>
          <a:ext cx="5316627" cy="1199649"/>
        </a:xfrm>
        <a:prstGeom prst="rect">
          <a:avLst/>
        </a:prstGeom>
        <a:noFill/>
        <a:ln w="9525" cmpd="sng">
          <a:noFill/>
        </a:ln>
        <a:effectLst>
          <a:outerShdw dir="1200000" sx="1000" sy="1000" algn="ctr" rotWithShape="0">
            <a:schemeClr val="bg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9000" b="1">
              <a:solidFill>
                <a:schemeClr val="bg1"/>
              </a:solidFill>
              <a:latin typeface="+mn-lt"/>
            </a:rPr>
            <a:t>MUSTER</a:t>
          </a:r>
        </a:p>
      </xdr:txBody>
    </xdr:sp>
    <xdr:clientData/>
  </xdr:twoCellAnchor>
  <xdr:twoCellAnchor>
    <xdr:from>
      <xdr:col>40</xdr:col>
      <xdr:colOff>121611</xdr:colOff>
      <xdr:row>95</xdr:row>
      <xdr:rowOff>41587</xdr:rowOff>
    </xdr:from>
    <xdr:to>
      <xdr:col>45</xdr:col>
      <xdr:colOff>389321</xdr:colOff>
      <xdr:row>102</xdr:row>
      <xdr:rowOff>6306</xdr:rowOff>
    </xdr:to>
    <xdr:sp macro="" textlink="">
      <xdr:nvSpPr>
        <xdr:cNvPr id="37" name="Textfeld 36"/>
        <xdr:cNvSpPr txBox="1"/>
      </xdr:nvSpPr>
      <xdr:spPr>
        <a:xfrm rot="21088681">
          <a:off x="13540431" y="16554127"/>
          <a:ext cx="2858510" cy="1031519"/>
        </a:xfrm>
        <a:prstGeom prst="rect">
          <a:avLst/>
        </a:prstGeom>
        <a:noFill/>
        <a:ln w="9525" cmpd="sng">
          <a:noFill/>
        </a:ln>
        <a:effectLst>
          <a:outerShdw dir="1200000" sx="1000" sy="1000" algn="ctr" rotWithShape="0">
            <a:schemeClr val="bg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5500" b="1">
              <a:solidFill>
                <a:schemeClr val="bg1"/>
              </a:solidFill>
              <a:latin typeface="+mn-lt"/>
            </a:rPr>
            <a:t>MUSTER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6803988" y="13103696"/>
          <a:ext cx="124273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760797" y="1383957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760998" y="1600601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762229" y="2106509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761843" y="2261529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6909868" y="838200"/>
          <a:ext cx="96921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16" name="AutoShape 23"/>
        <xdr:cNvSpPr>
          <a:spLocks noChangeArrowheads="1"/>
        </xdr:cNvSpPr>
      </xdr:nvSpPr>
      <xdr:spPr bwMode="auto">
        <a:xfrm>
          <a:off x="6803988" y="13103696"/>
          <a:ext cx="124273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17" name="AutoShape 24"/>
        <xdr:cNvSpPr>
          <a:spLocks/>
        </xdr:cNvSpPr>
      </xdr:nvSpPr>
      <xdr:spPr bwMode="auto">
        <a:xfrm>
          <a:off x="6760797" y="1383957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8" name="AutoShape 24"/>
        <xdr:cNvSpPr>
          <a:spLocks/>
        </xdr:cNvSpPr>
      </xdr:nvSpPr>
      <xdr:spPr bwMode="auto">
        <a:xfrm>
          <a:off x="6760998" y="1600601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9" name="AutoShape 24"/>
        <xdr:cNvSpPr>
          <a:spLocks/>
        </xdr:cNvSpPr>
      </xdr:nvSpPr>
      <xdr:spPr bwMode="auto">
        <a:xfrm>
          <a:off x="6762229" y="2106509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20" name="AutoShape 24"/>
        <xdr:cNvSpPr>
          <a:spLocks/>
        </xdr:cNvSpPr>
      </xdr:nvSpPr>
      <xdr:spPr bwMode="auto">
        <a:xfrm>
          <a:off x="6761843" y="2261529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6803988" y="13240856"/>
          <a:ext cx="124273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760797" y="1397673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760998" y="1614317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762229" y="2120225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761843" y="2275245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6909868" y="975360"/>
          <a:ext cx="96921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6803988" y="13240856"/>
          <a:ext cx="124273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760797" y="1397673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760998" y="1614317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762229" y="2120225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761843" y="2275245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60288</xdr:colOff>
      <xdr:row>75</xdr:row>
      <xdr:rowOff>12536</xdr:rowOff>
    </xdr:from>
    <xdr:to>
      <xdr:col>13</xdr:col>
      <xdr:colOff>403859</xdr:colOff>
      <xdr:row>79</xdr:row>
      <xdr:rowOff>83819</xdr:rowOff>
    </xdr:to>
    <xdr:sp macro="" textlink="">
      <xdr:nvSpPr>
        <xdr:cNvPr id="2"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3"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4"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5"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6"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59488</xdr:colOff>
      <xdr:row>3</xdr:row>
      <xdr:rowOff>60960</xdr:rowOff>
    </xdr:from>
    <xdr:to>
      <xdr:col>13</xdr:col>
      <xdr:colOff>236219</xdr:colOff>
      <xdr:row>5</xdr:row>
      <xdr:rowOff>167640</xdr:rowOff>
    </xdr:to>
    <xdr:pic>
      <xdr:nvPicPr>
        <xdr:cNvPr id="7" name="Grafik 6" descr="SZ_Logo_Verw_m_CMYK"/>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123228" y="1074420"/>
          <a:ext cx="1022551"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60288</xdr:colOff>
      <xdr:row>75</xdr:row>
      <xdr:rowOff>12536</xdr:rowOff>
    </xdr:from>
    <xdr:to>
      <xdr:col>13</xdr:col>
      <xdr:colOff>403859</xdr:colOff>
      <xdr:row>79</xdr:row>
      <xdr:rowOff>83819</xdr:rowOff>
    </xdr:to>
    <xdr:sp macro="" textlink="">
      <xdr:nvSpPr>
        <xdr:cNvPr id="8" name="AutoShape 23"/>
        <xdr:cNvSpPr>
          <a:spLocks noChangeArrowheads="1"/>
        </xdr:cNvSpPr>
      </xdr:nvSpPr>
      <xdr:spPr bwMode="auto">
        <a:xfrm>
          <a:off x="7017348" y="13339916"/>
          <a:ext cx="1296071" cy="779943"/>
        </a:xfrm>
        <a:prstGeom prst="downArrowCallout">
          <a:avLst>
            <a:gd name="adj1" fmla="val 29981"/>
            <a:gd name="adj2" fmla="val 29990"/>
            <a:gd name="adj3" fmla="val 16667"/>
            <a:gd name="adj4" fmla="val 66667"/>
          </a:avLst>
        </a:prstGeom>
        <a:noFill/>
        <a:ln w="127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gn="ctr"/>
          <a:r>
            <a:rPr lang="de-CH" sz="1100" b="1">
              <a:solidFill>
                <a:srgbClr val="FF0000"/>
              </a:solidFill>
              <a:latin typeface="Arial" panose="020B0604020202020204" pitchFamily="34" charset="0"/>
              <a:cs typeface="Arial" panose="020B0604020202020204" pitchFamily="34" charset="0"/>
            </a:rPr>
            <a:t>zu deklarieren im / in</a:t>
          </a:r>
        </a:p>
      </xdr:txBody>
    </xdr:sp>
    <xdr:clientData/>
  </xdr:twoCellAnchor>
  <xdr:twoCellAnchor>
    <xdr:from>
      <xdr:col>11</xdr:col>
      <xdr:colOff>17097</xdr:colOff>
      <xdr:row>79</xdr:row>
      <xdr:rowOff>39756</xdr:rowOff>
    </xdr:from>
    <xdr:to>
      <xdr:col>11</xdr:col>
      <xdr:colOff>126096</xdr:colOff>
      <xdr:row>87</xdr:row>
      <xdr:rowOff>137492</xdr:rowOff>
    </xdr:to>
    <xdr:sp macro="" textlink="">
      <xdr:nvSpPr>
        <xdr:cNvPr id="9" name="AutoShape 24"/>
        <xdr:cNvSpPr>
          <a:spLocks/>
        </xdr:cNvSpPr>
      </xdr:nvSpPr>
      <xdr:spPr bwMode="auto">
        <a:xfrm>
          <a:off x="6974157" y="14075796"/>
          <a:ext cx="86139" cy="1316936"/>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17298</xdr:colOff>
      <xdr:row>93</xdr:row>
      <xdr:rowOff>34499</xdr:rowOff>
    </xdr:from>
    <xdr:to>
      <xdr:col>11</xdr:col>
      <xdr:colOff>125298</xdr:colOff>
      <xdr:row>123</xdr:row>
      <xdr:rowOff>141888</xdr:rowOff>
    </xdr:to>
    <xdr:sp macro="" textlink="">
      <xdr:nvSpPr>
        <xdr:cNvPr id="10" name="AutoShape 24"/>
        <xdr:cNvSpPr>
          <a:spLocks/>
        </xdr:cNvSpPr>
      </xdr:nvSpPr>
      <xdr:spPr bwMode="auto">
        <a:xfrm>
          <a:off x="6974358" y="16242239"/>
          <a:ext cx="92760" cy="4679389"/>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18529</xdr:colOff>
      <xdr:row>126</xdr:row>
      <xdr:rowOff>26277</xdr:rowOff>
    </xdr:from>
    <xdr:to>
      <xdr:col>11</xdr:col>
      <xdr:colOff>127426</xdr:colOff>
      <xdr:row>131</xdr:row>
      <xdr:rowOff>143775</xdr:rowOff>
    </xdr:to>
    <xdr:sp macro="" textlink="">
      <xdr:nvSpPr>
        <xdr:cNvPr id="11" name="AutoShape 24"/>
        <xdr:cNvSpPr>
          <a:spLocks/>
        </xdr:cNvSpPr>
      </xdr:nvSpPr>
      <xdr:spPr bwMode="auto">
        <a:xfrm>
          <a:off x="6975589" y="21301317"/>
          <a:ext cx="86037" cy="879498"/>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18143</xdr:colOff>
      <xdr:row>136</xdr:row>
      <xdr:rowOff>14378</xdr:rowOff>
    </xdr:from>
    <xdr:to>
      <xdr:col>11</xdr:col>
      <xdr:colOff>126143</xdr:colOff>
      <xdr:row>140</xdr:row>
      <xdr:rowOff>140899</xdr:rowOff>
    </xdr:to>
    <xdr:sp macro="" textlink="">
      <xdr:nvSpPr>
        <xdr:cNvPr id="12" name="AutoShape 24"/>
        <xdr:cNvSpPr>
          <a:spLocks/>
        </xdr:cNvSpPr>
      </xdr:nvSpPr>
      <xdr:spPr bwMode="auto">
        <a:xfrm>
          <a:off x="6975203" y="22851518"/>
          <a:ext cx="85140" cy="736121"/>
        </a:xfrm>
        <a:prstGeom prst="rightBrace">
          <a:avLst>
            <a:gd name="adj1" fmla="val 41676"/>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47"/>
  <sheetViews>
    <sheetView showGridLines="0" tabSelected="1" zoomScaleNormal="100" workbookViewId="0">
      <selection activeCell="M15" sqref="M15"/>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31" width="3" style="3" customWidth="1"/>
    <col min="32" max="32" width="1.7109375" style="3" customWidth="1"/>
    <col min="33" max="33" width="3.28515625" style="42" customWidth="1"/>
    <col min="34" max="34" width="18.140625" style="3" customWidth="1"/>
    <col min="35" max="35" width="24.5703125" style="3" customWidth="1"/>
    <col min="36" max="36" width="1.42578125" style="3" customWidth="1"/>
    <col min="37" max="37" width="12.28515625" style="52" customWidth="1"/>
    <col min="38" max="38" width="1.5703125" style="52" customWidth="1"/>
    <col min="39" max="39" width="12.28515625" style="3" customWidth="1"/>
    <col min="40" max="40" width="1.5703125" style="3" customWidth="1"/>
    <col min="41" max="41" width="12.28515625" style="6" customWidth="1"/>
    <col min="42" max="42" width="1.5703125" style="6" customWidth="1"/>
    <col min="43" max="43" width="12.28515625" style="6" customWidth="1"/>
    <col min="44" max="44" width="1.5703125" style="3" customWidth="1"/>
    <col min="45" max="45" width="12.28515625" style="3" customWidth="1"/>
    <col min="46" max="46" width="5.85546875" style="3" customWidth="1"/>
    <col min="47" max="48" width="4.28515625" style="1" hidden="1" customWidth="1"/>
    <col min="49" max="49" width="1.140625" style="1" hidden="1" customWidth="1"/>
    <col min="50" max="51" width="4.28515625" style="2" hidden="1" customWidth="1"/>
    <col min="52" max="52" width="1.140625" style="3" hidden="1" customWidth="1"/>
    <col min="53" max="53" width="7.42578125" style="3" hidden="1" customWidth="1"/>
    <col min="54" max="54" width="1.140625" style="3" hidden="1" customWidth="1"/>
    <col min="55" max="55" width="7.42578125" style="3" hidden="1" customWidth="1"/>
    <col min="56" max="56" width="1.140625" style="3" hidden="1" customWidth="1"/>
    <col min="57" max="57" width="7.42578125" style="3" hidden="1" customWidth="1"/>
    <col min="58" max="58" width="1.140625" style="3" hidden="1" customWidth="1"/>
    <col min="59" max="59" width="7.42578125" style="3" hidden="1" customWidth="1"/>
    <col min="60" max="60" width="1.140625" style="3" hidden="1" customWidth="1"/>
    <col min="61" max="62" width="7.42578125" style="3" hidden="1" customWidth="1"/>
    <col min="63" max="63" width="1.7109375" style="3" customWidth="1"/>
    <col min="64" max="16384" width="11.42578125" style="3"/>
  </cols>
  <sheetData>
    <row r="1" spans="1:63" ht="57" customHeight="1" thickBot="1" x14ac:dyDescent="0.25">
      <c r="A1" s="532" t="s">
        <v>139</v>
      </c>
      <c r="B1" s="533"/>
      <c r="C1" s="533"/>
      <c r="D1" s="533"/>
      <c r="E1" s="533"/>
      <c r="F1" s="533"/>
      <c r="G1" s="533"/>
      <c r="H1" s="533"/>
      <c r="I1" s="533"/>
      <c r="J1" s="533"/>
      <c r="K1" s="533"/>
      <c r="L1" s="533"/>
      <c r="M1" s="533"/>
      <c r="N1" s="534"/>
      <c r="O1" s="2"/>
      <c r="P1" s="2"/>
      <c r="Q1" s="2"/>
      <c r="T1" s="2"/>
      <c r="U1" s="2"/>
      <c r="V1" s="2"/>
      <c r="W1" s="2"/>
      <c r="X1" s="2"/>
      <c r="Y1" s="2"/>
      <c r="Z1" s="2"/>
      <c r="AA1" s="2"/>
      <c r="AB1" s="2"/>
      <c r="AC1" s="2"/>
      <c r="AD1" s="2"/>
      <c r="AF1" s="532" t="s">
        <v>138</v>
      </c>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4"/>
    </row>
    <row r="2" spans="1:63" ht="13.5" thickBot="1" x14ac:dyDescent="0.25"/>
    <row r="3" spans="1:63" ht="9" customHeight="1" x14ac:dyDescent="0.2">
      <c r="AF3" s="272"/>
      <c r="AG3" s="273"/>
      <c r="AH3" s="274"/>
      <c r="AI3" s="274"/>
      <c r="AJ3" s="274"/>
      <c r="AK3" s="275"/>
      <c r="AL3" s="275"/>
      <c r="AM3" s="274"/>
      <c r="AN3" s="274"/>
      <c r="AO3" s="276"/>
      <c r="AP3" s="276"/>
      <c r="AQ3" s="276"/>
      <c r="AR3" s="274"/>
      <c r="AS3" s="274"/>
      <c r="AT3" s="274"/>
      <c r="AU3" s="277"/>
      <c r="AV3" s="277"/>
      <c r="AW3" s="277"/>
      <c r="AX3" s="278"/>
      <c r="AY3" s="278"/>
      <c r="AZ3" s="279"/>
      <c r="BA3" s="279"/>
      <c r="BB3" s="279"/>
      <c r="BC3" s="279"/>
      <c r="BD3" s="279"/>
      <c r="BE3" s="279"/>
      <c r="BF3" s="279"/>
      <c r="BG3" s="279"/>
      <c r="BH3" s="279"/>
      <c r="BI3" s="279"/>
      <c r="BJ3" s="279"/>
      <c r="BK3" s="280"/>
    </row>
    <row r="4" spans="1:63" ht="9" customHeight="1" x14ac:dyDescent="0.2">
      <c r="A4" s="480"/>
      <c r="B4" s="481"/>
      <c r="C4" s="481"/>
      <c r="D4" s="481"/>
      <c r="E4" s="481"/>
      <c r="F4" s="481"/>
      <c r="G4" s="481"/>
      <c r="H4" s="481"/>
      <c r="I4" s="481"/>
      <c r="J4" s="481"/>
      <c r="K4" s="481"/>
      <c r="L4" s="486" t="s">
        <v>144</v>
      </c>
      <c r="M4" s="486"/>
      <c r="N4" s="487"/>
      <c r="AF4" s="281"/>
      <c r="AG4" s="443"/>
      <c r="AH4" s="444"/>
      <c r="AI4" s="444"/>
      <c r="AJ4" s="444"/>
      <c r="AK4" s="444"/>
      <c r="AL4" s="444"/>
      <c r="AM4" s="444"/>
      <c r="AN4" s="444"/>
      <c r="AO4" s="444"/>
      <c r="AP4" s="444"/>
      <c r="AQ4" s="444"/>
      <c r="AR4" s="445" t="str">
        <f>L4</f>
        <v>Version 1.1</v>
      </c>
      <c r="AS4" s="445"/>
      <c r="AT4" s="446"/>
      <c r="AU4" s="282"/>
      <c r="AV4" s="282"/>
      <c r="AW4" s="282"/>
      <c r="AX4" s="270"/>
      <c r="AY4" s="270"/>
      <c r="AZ4" s="15"/>
      <c r="BA4" s="15"/>
      <c r="BB4" s="15"/>
      <c r="BC4" s="15"/>
      <c r="BD4" s="15"/>
      <c r="BE4" s="15"/>
      <c r="BF4" s="15"/>
      <c r="BG4" s="15"/>
      <c r="BH4" s="15"/>
      <c r="BI4" s="15"/>
      <c r="BJ4" s="15"/>
      <c r="BK4" s="283"/>
    </row>
    <row r="5" spans="1:63" ht="18" x14ac:dyDescent="0.25">
      <c r="A5" s="492" t="s">
        <v>0</v>
      </c>
      <c r="B5" s="493"/>
      <c r="C5" s="493"/>
      <c r="D5" s="493"/>
      <c r="E5" s="493"/>
      <c r="F5" s="493"/>
      <c r="G5" s="493"/>
      <c r="H5" s="493"/>
      <c r="I5" s="493"/>
      <c r="J5" s="493"/>
      <c r="K5" s="493"/>
      <c r="L5" s="488"/>
      <c r="M5" s="488"/>
      <c r="N5" s="489"/>
      <c r="AF5" s="281"/>
      <c r="AG5" s="451" t="s">
        <v>0</v>
      </c>
      <c r="AH5" s="452"/>
      <c r="AI5" s="452"/>
      <c r="AJ5" s="452"/>
      <c r="AK5" s="452"/>
      <c r="AL5" s="452"/>
      <c r="AM5" s="452"/>
      <c r="AN5" s="452"/>
      <c r="AO5" s="452"/>
      <c r="AP5" s="452"/>
      <c r="AQ5" s="452"/>
      <c r="AR5" s="447"/>
      <c r="AS5" s="447"/>
      <c r="AT5" s="448"/>
      <c r="AU5" s="282"/>
      <c r="AV5" s="282"/>
      <c r="AW5" s="282"/>
      <c r="AX5" s="270"/>
      <c r="AY5" s="270"/>
      <c r="AZ5" s="15"/>
      <c r="BA5" s="15"/>
      <c r="BB5" s="15"/>
      <c r="BC5" s="15"/>
      <c r="BD5" s="15"/>
      <c r="BE5" s="15"/>
      <c r="BF5" s="15"/>
      <c r="BG5" s="15"/>
      <c r="BH5" s="15"/>
      <c r="BI5" s="15"/>
      <c r="BJ5" s="15"/>
      <c r="BK5" s="283"/>
    </row>
    <row r="6" spans="1:63" s="4" customFormat="1" ht="18" x14ac:dyDescent="0.25">
      <c r="A6" s="494" t="s">
        <v>1</v>
      </c>
      <c r="B6" s="495"/>
      <c r="C6" s="495"/>
      <c r="D6" s="495"/>
      <c r="E6" s="495"/>
      <c r="F6" s="495"/>
      <c r="G6" s="495"/>
      <c r="H6" s="495"/>
      <c r="I6" s="495"/>
      <c r="J6" s="495"/>
      <c r="K6" s="495"/>
      <c r="L6" s="488"/>
      <c r="M6" s="488"/>
      <c r="N6" s="489"/>
      <c r="O6" s="1"/>
      <c r="P6" s="1"/>
      <c r="Q6" s="1"/>
      <c r="R6" s="2"/>
      <c r="S6" s="2"/>
      <c r="AF6" s="284"/>
      <c r="AG6" s="453" t="s">
        <v>1</v>
      </c>
      <c r="AH6" s="454"/>
      <c r="AI6" s="454"/>
      <c r="AJ6" s="454"/>
      <c r="AK6" s="454"/>
      <c r="AL6" s="454"/>
      <c r="AM6" s="454"/>
      <c r="AN6" s="454"/>
      <c r="AO6" s="454"/>
      <c r="AP6" s="454"/>
      <c r="AQ6" s="454"/>
      <c r="AR6" s="447"/>
      <c r="AS6" s="447"/>
      <c r="AT6" s="448"/>
      <c r="AU6" s="282"/>
      <c r="AV6" s="282"/>
      <c r="AW6" s="282"/>
      <c r="AX6" s="270"/>
      <c r="AY6" s="270"/>
      <c r="AZ6" s="285"/>
      <c r="BA6" s="285"/>
      <c r="BB6" s="285"/>
      <c r="BC6" s="285"/>
      <c r="BD6" s="285"/>
      <c r="BE6" s="285"/>
      <c r="BF6" s="285"/>
      <c r="BG6" s="285"/>
      <c r="BH6" s="285"/>
      <c r="BI6" s="285"/>
      <c r="BJ6" s="285"/>
      <c r="BK6" s="286"/>
    </row>
    <row r="7" spans="1:63" ht="9" customHeight="1" thickBot="1" x14ac:dyDescent="0.25">
      <c r="A7" s="496"/>
      <c r="B7" s="497"/>
      <c r="C7" s="497"/>
      <c r="D7" s="497"/>
      <c r="E7" s="497"/>
      <c r="F7" s="497"/>
      <c r="G7" s="497"/>
      <c r="H7" s="497"/>
      <c r="I7" s="497"/>
      <c r="J7" s="497"/>
      <c r="K7" s="497"/>
      <c r="L7" s="490"/>
      <c r="M7" s="490"/>
      <c r="N7" s="491"/>
      <c r="AF7" s="281"/>
      <c r="AG7" s="455"/>
      <c r="AH7" s="456"/>
      <c r="AI7" s="456"/>
      <c r="AJ7" s="456"/>
      <c r="AK7" s="456"/>
      <c r="AL7" s="456"/>
      <c r="AM7" s="456"/>
      <c r="AN7" s="456"/>
      <c r="AO7" s="456"/>
      <c r="AP7" s="456"/>
      <c r="AQ7" s="456"/>
      <c r="AR7" s="449"/>
      <c r="AS7" s="449"/>
      <c r="AT7" s="450"/>
      <c r="AU7" s="282"/>
      <c r="AV7" s="282"/>
      <c r="AW7" s="282"/>
      <c r="AX7" s="270"/>
      <c r="AY7" s="270"/>
      <c r="AZ7" s="15"/>
      <c r="BA7" s="15"/>
      <c r="BB7" s="15"/>
      <c r="BC7" s="15"/>
      <c r="BD7" s="15"/>
      <c r="BE7" s="15"/>
      <c r="BF7" s="15"/>
      <c r="BG7" s="15"/>
      <c r="BH7" s="15"/>
      <c r="BI7" s="15"/>
      <c r="BJ7" s="15"/>
      <c r="BK7" s="283"/>
    </row>
    <row r="8" spans="1:63" ht="10.9" customHeight="1" thickTop="1" x14ac:dyDescent="0.2">
      <c r="A8" s="5"/>
      <c r="B8" s="5"/>
      <c r="C8" s="5"/>
      <c r="D8" s="5"/>
      <c r="E8" s="5"/>
      <c r="F8" s="5"/>
      <c r="G8" s="5"/>
      <c r="H8" s="5"/>
      <c r="I8" s="5"/>
      <c r="AF8" s="281"/>
      <c r="AG8" s="287"/>
      <c r="AH8" s="287"/>
      <c r="AI8" s="287"/>
      <c r="AJ8" s="287"/>
      <c r="AK8" s="287"/>
      <c r="AL8" s="287"/>
      <c r="AM8" s="287"/>
      <c r="AN8" s="287"/>
      <c r="AO8" s="287"/>
      <c r="AP8" s="288"/>
      <c r="AQ8" s="288"/>
      <c r="AR8" s="188"/>
      <c r="AS8" s="188"/>
      <c r="AT8" s="188"/>
      <c r="AU8" s="282"/>
      <c r="AV8" s="282"/>
      <c r="AW8" s="282"/>
      <c r="AX8" s="270"/>
      <c r="AY8" s="270"/>
      <c r="AZ8" s="15"/>
      <c r="BA8" s="15"/>
      <c r="BB8" s="15"/>
      <c r="BC8" s="15"/>
      <c r="BD8" s="15"/>
      <c r="BE8" s="15"/>
      <c r="BF8" s="15"/>
      <c r="BG8" s="15"/>
      <c r="BH8" s="15"/>
      <c r="BI8" s="15"/>
      <c r="BJ8" s="15"/>
      <c r="BK8" s="283"/>
    </row>
    <row r="9" spans="1:63" ht="13.15" customHeight="1" x14ac:dyDescent="0.2">
      <c r="A9" s="502" t="s">
        <v>79</v>
      </c>
      <c r="B9" s="502"/>
      <c r="C9" s="502"/>
      <c r="D9" s="502"/>
      <c r="E9" s="502"/>
      <c r="F9" s="502"/>
      <c r="G9" s="502"/>
      <c r="H9" s="502"/>
      <c r="I9" s="502"/>
      <c r="J9" s="502"/>
      <c r="K9" s="502"/>
      <c r="L9" s="502"/>
      <c r="M9" s="502"/>
      <c r="N9" s="502"/>
      <c r="AF9" s="281"/>
      <c r="AG9" s="457" t="s">
        <v>79</v>
      </c>
      <c r="AH9" s="457"/>
      <c r="AI9" s="457"/>
      <c r="AJ9" s="457"/>
      <c r="AK9" s="457"/>
      <c r="AL9" s="457"/>
      <c r="AM9" s="457"/>
      <c r="AN9" s="457"/>
      <c r="AO9" s="457"/>
      <c r="AP9" s="457"/>
      <c r="AQ9" s="457"/>
      <c r="AR9" s="457"/>
      <c r="AS9" s="457"/>
      <c r="AT9" s="457"/>
      <c r="AU9" s="282"/>
      <c r="AV9" s="282"/>
      <c r="AW9" s="282"/>
      <c r="AX9" s="270"/>
      <c r="AY9" s="270"/>
      <c r="AZ9" s="15"/>
      <c r="BA9" s="15"/>
      <c r="BB9" s="15"/>
      <c r="BC9" s="15"/>
      <c r="BD9" s="15"/>
      <c r="BE9" s="15"/>
      <c r="BF9" s="15"/>
      <c r="BG9" s="15"/>
      <c r="BH9" s="15"/>
      <c r="BI9" s="15"/>
      <c r="BJ9" s="15"/>
      <c r="BK9" s="283"/>
    </row>
    <row r="10" spans="1:63" ht="13.15" customHeight="1" x14ac:dyDescent="0.2">
      <c r="A10" s="502"/>
      <c r="B10" s="502"/>
      <c r="C10" s="502"/>
      <c r="D10" s="502"/>
      <c r="E10" s="502"/>
      <c r="F10" s="502"/>
      <c r="G10" s="502"/>
      <c r="H10" s="502"/>
      <c r="I10" s="502"/>
      <c r="J10" s="502"/>
      <c r="K10" s="502"/>
      <c r="L10" s="502"/>
      <c r="M10" s="502"/>
      <c r="N10" s="502"/>
      <c r="AF10" s="281"/>
      <c r="AG10" s="457"/>
      <c r="AH10" s="457"/>
      <c r="AI10" s="457"/>
      <c r="AJ10" s="457"/>
      <c r="AK10" s="457"/>
      <c r="AL10" s="457"/>
      <c r="AM10" s="457"/>
      <c r="AN10" s="457"/>
      <c r="AO10" s="457"/>
      <c r="AP10" s="457"/>
      <c r="AQ10" s="457"/>
      <c r="AR10" s="457"/>
      <c r="AS10" s="457"/>
      <c r="AT10" s="457"/>
      <c r="AU10" s="282"/>
      <c r="AV10" s="282"/>
      <c r="AW10" s="282"/>
      <c r="AX10" s="270"/>
      <c r="AY10" s="270"/>
      <c r="AZ10" s="15"/>
      <c r="BA10" s="15"/>
      <c r="BB10" s="15"/>
      <c r="BC10" s="15"/>
      <c r="BD10" s="15"/>
      <c r="BE10" s="15"/>
      <c r="BF10" s="15"/>
      <c r="BG10" s="15"/>
      <c r="BH10" s="15"/>
      <c r="BI10" s="15"/>
      <c r="BJ10" s="15"/>
      <c r="BK10" s="283"/>
    </row>
    <row r="11" spans="1:63" ht="13.15" customHeight="1" x14ac:dyDescent="0.2">
      <c r="A11" s="502"/>
      <c r="B11" s="502"/>
      <c r="C11" s="502"/>
      <c r="D11" s="502"/>
      <c r="E11" s="502"/>
      <c r="F11" s="502"/>
      <c r="G11" s="502"/>
      <c r="H11" s="502"/>
      <c r="I11" s="502"/>
      <c r="J11" s="502"/>
      <c r="K11" s="502"/>
      <c r="L11" s="502"/>
      <c r="M11" s="502"/>
      <c r="N11" s="502"/>
      <c r="AF11" s="281"/>
      <c r="AG11" s="457"/>
      <c r="AH11" s="457"/>
      <c r="AI11" s="457"/>
      <c r="AJ11" s="457"/>
      <c r="AK11" s="457"/>
      <c r="AL11" s="457"/>
      <c r="AM11" s="457"/>
      <c r="AN11" s="457"/>
      <c r="AO11" s="457"/>
      <c r="AP11" s="457"/>
      <c r="AQ11" s="457"/>
      <c r="AR11" s="457"/>
      <c r="AS11" s="457"/>
      <c r="AT11" s="457"/>
      <c r="AU11" s="282"/>
      <c r="AV11" s="282"/>
      <c r="AW11" s="282"/>
      <c r="AX11" s="270"/>
      <c r="AY11" s="270"/>
      <c r="AZ11" s="15"/>
      <c r="BA11" s="15"/>
      <c r="BB11" s="15"/>
      <c r="BC11" s="15"/>
      <c r="BD11" s="15"/>
      <c r="BE11" s="15"/>
      <c r="BF11" s="15"/>
      <c r="BG11" s="15"/>
      <c r="BH11" s="15"/>
      <c r="BI11" s="15"/>
      <c r="BJ11" s="15"/>
      <c r="BK11" s="283"/>
    </row>
    <row r="12" spans="1:63" ht="10.9" customHeight="1" x14ac:dyDescent="0.2">
      <c r="A12" s="5"/>
      <c r="B12" s="5"/>
      <c r="C12" s="5"/>
      <c r="D12" s="5"/>
      <c r="E12" s="5"/>
      <c r="F12" s="5"/>
      <c r="G12" s="5"/>
      <c r="H12" s="5"/>
      <c r="I12" s="5"/>
      <c r="AF12" s="281"/>
      <c r="AG12" s="287"/>
      <c r="AH12" s="287"/>
      <c r="AI12" s="287"/>
      <c r="AJ12" s="287"/>
      <c r="AK12" s="287"/>
      <c r="AL12" s="287"/>
      <c r="AM12" s="287"/>
      <c r="AN12" s="287"/>
      <c r="AO12" s="287"/>
      <c r="AP12" s="288"/>
      <c r="AQ12" s="288"/>
      <c r="AR12" s="188"/>
      <c r="AS12" s="188"/>
      <c r="AT12" s="188"/>
      <c r="AU12" s="282"/>
      <c r="AV12" s="282"/>
      <c r="AW12" s="282"/>
      <c r="AX12" s="270"/>
      <c r="AY12" s="270"/>
      <c r="AZ12" s="15"/>
      <c r="BA12" s="15"/>
      <c r="BB12" s="15"/>
      <c r="BC12" s="15"/>
      <c r="BD12" s="15"/>
      <c r="BE12" s="15"/>
      <c r="BF12" s="15"/>
      <c r="BG12" s="15"/>
      <c r="BH12" s="15"/>
      <c r="BI12" s="15"/>
      <c r="BJ12" s="15"/>
      <c r="BK12" s="283"/>
    </row>
    <row r="13" spans="1:63" s="4" customFormat="1" ht="16.5" thickBot="1" x14ac:dyDescent="0.3">
      <c r="A13" s="184" t="s">
        <v>63</v>
      </c>
      <c r="B13" s="177"/>
      <c r="C13" s="178"/>
      <c r="D13" s="179"/>
      <c r="E13" s="180"/>
      <c r="F13" s="181"/>
      <c r="G13" s="179"/>
      <c r="H13" s="179"/>
      <c r="I13" s="182"/>
      <c r="J13" s="182"/>
      <c r="K13" s="182"/>
      <c r="L13" s="179"/>
      <c r="M13" s="179"/>
      <c r="N13" s="183"/>
      <c r="O13" s="5"/>
      <c r="P13" s="1"/>
      <c r="Q13" s="1"/>
      <c r="R13" s="2"/>
      <c r="S13" s="2"/>
      <c r="AF13" s="284"/>
      <c r="AG13" s="184" t="s">
        <v>63</v>
      </c>
      <c r="AH13" s="177"/>
      <c r="AI13" s="178"/>
      <c r="AJ13" s="179"/>
      <c r="AK13" s="180"/>
      <c r="AL13" s="181"/>
      <c r="AM13" s="179"/>
      <c r="AN13" s="179"/>
      <c r="AO13" s="182"/>
      <c r="AP13" s="182"/>
      <c r="AQ13" s="182"/>
      <c r="AR13" s="179"/>
      <c r="AS13" s="179"/>
      <c r="AT13" s="183"/>
      <c r="AU13" s="289"/>
      <c r="AV13" s="282"/>
      <c r="AW13" s="282"/>
      <c r="AX13" s="270"/>
      <c r="AY13" s="270"/>
      <c r="AZ13" s="285"/>
      <c r="BA13" s="285"/>
      <c r="BB13" s="285"/>
      <c r="BC13" s="285"/>
      <c r="BD13" s="285"/>
      <c r="BE13" s="285"/>
      <c r="BF13" s="285"/>
      <c r="BG13" s="285"/>
      <c r="BH13" s="285"/>
      <c r="BI13" s="285"/>
      <c r="BJ13" s="285"/>
      <c r="BK13" s="286"/>
    </row>
    <row r="14" spans="1:63" s="5" customFormat="1" ht="15" customHeight="1" thickTop="1" x14ac:dyDescent="0.2">
      <c r="E14" s="43"/>
      <c r="F14" s="43"/>
      <c r="I14" s="44"/>
      <c r="J14" s="44"/>
      <c r="K14" s="44"/>
      <c r="O14" s="1"/>
      <c r="P14" s="1"/>
      <c r="Q14" s="1"/>
      <c r="R14" s="2"/>
      <c r="S14" s="2"/>
      <c r="AF14" s="290"/>
      <c r="AG14" s="287"/>
      <c r="AH14" s="287"/>
      <c r="AI14" s="287"/>
      <c r="AJ14" s="287"/>
      <c r="AK14" s="291"/>
      <c r="AL14" s="291"/>
      <c r="AM14" s="287"/>
      <c r="AN14" s="287"/>
      <c r="AO14" s="292"/>
      <c r="AP14" s="292"/>
      <c r="AQ14" s="292"/>
      <c r="AR14" s="287"/>
      <c r="AS14" s="287"/>
      <c r="AT14" s="287"/>
      <c r="AU14" s="282"/>
      <c r="AV14" s="282"/>
      <c r="AW14" s="282"/>
      <c r="AX14" s="270"/>
      <c r="AY14" s="270"/>
      <c r="AZ14" s="289"/>
      <c r="BA14" s="289"/>
      <c r="BB14" s="289"/>
      <c r="BC14" s="289"/>
      <c r="BD14" s="289"/>
      <c r="BE14" s="289"/>
      <c r="BF14" s="289"/>
      <c r="BG14" s="289"/>
      <c r="BH14" s="289"/>
      <c r="BI14" s="289"/>
      <c r="BJ14" s="289"/>
      <c r="BK14" s="293"/>
    </row>
    <row r="15" spans="1:63" s="4" customFormat="1" ht="15" customHeight="1" x14ac:dyDescent="0.25">
      <c r="A15" s="7" t="s">
        <v>107</v>
      </c>
      <c r="I15" s="8"/>
      <c r="J15" s="8"/>
      <c r="K15" s="458" t="s">
        <v>81</v>
      </c>
      <c r="L15" s="458"/>
      <c r="M15" s="135"/>
      <c r="O15" s="1"/>
      <c r="P15" s="1"/>
      <c r="Q15" s="1"/>
      <c r="R15" s="2"/>
      <c r="S15" s="2"/>
      <c r="AF15" s="284"/>
      <c r="AG15" s="294" t="s">
        <v>107</v>
      </c>
      <c r="AH15" s="295"/>
      <c r="AI15" s="295"/>
      <c r="AJ15" s="295"/>
      <c r="AK15" s="295"/>
      <c r="AL15" s="295"/>
      <c r="AM15" s="295"/>
      <c r="AN15" s="295"/>
      <c r="AO15" s="296"/>
      <c r="AP15" s="296"/>
      <c r="AQ15" s="458" t="s">
        <v>81</v>
      </c>
      <c r="AR15" s="458"/>
      <c r="AS15" s="260">
        <v>2017</v>
      </c>
      <c r="AT15" s="295"/>
      <c r="AU15" s="282"/>
      <c r="AV15" s="282"/>
      <c r="AW15" s="282"/>
      <c r="AX15" s="270"/>
      <c r="AY15" s="270"/>
      <c r="AZ15" s="285"/>
      <c r="BA15" s="285"/>
      <c r="BB15" s="285"/>
      <c r="BC15" s="285"/>
      <c r="BD15" s="285"/>
      <c r="BE15" s="285"/>
      <c r="BF15" s="285"/>
      <c r="BG15" s="285"/>
      <c r="BH15" s="285"/>
      <c r="BI15" s="285"/>
      <c r="BJ15" s="285"/>
      <c r="BK15" s="286"/>
    </row>
    <row r="16" spans="1:63" s="4" customFormat="1" ht="15" customHeight="1" x14ac:dyDescent="0.25">
      <c r="A16" s="7" t="s">
        <v>23</v>
      </c>
      <c r="C16" s="9"/>
      <c r="D16" s="9"/>
      <c r="E16" s="9"/>
      <c r="F16" s="9"/>
      <c r="K16" s="62"/>
      <c r="L16" s="62"/>
      <c r="M16" s="535" t="str">
        <f>IF(M15="",R16,"")</f>
        <v>#</v>
      </c>
      <c r="N16" s="62"/>
      <c r="O16" s="1"/>
      <c r="P16" s="1"/>
      <c r="Q16" s="1"/>
      <c r="R16" s="175" t="s">
        <v>111</v>
      </c>
      <c r="S16" s="2"/>
      <c r="AF16" s="284"/>
      <c r="AG16" s="294" t="s">
        <v>23</v>
      </c>
      <c r="AH16" s="295"/>
      <c r="AI16" s="297"/>
      <c r="AJ16" s="297"/>
      <c r="AK16" s="297"/>
      <c r="AL16" s="297"/>
      <c r="AM16" s="295"/>
      <c r="AN16" s="295"/>
      <c r="AO16" s="295"/>
      <c r="AP16" s="295"/>
      <c r="AQ16" s="298"/>
      <c r="AR16" s="298"/>
      <c r="AS16" s="459"/>
      <c r="AT16" s="298"/>
      <c r="AU16" s="282"/>
      <c r="AV16" s="282"/>
      <c r="AW16" s="282"/>
      <c r="AX16" s="299" t="s">
        <v>111</v>
      </c>
      <c r="AY16" s="270"/>
      <c r="AZ16" s="285"/>
      <c r="BA16" s="285"/>
      <c r="BB16" s="285"/>
      <c r="BC16" s="285"/>
      <c r="BD16" s="285"/>
      <c r="BE16" s="285"/>
      <c r="BF16" s="285"/>
      <c r="BG16" s="285"/>
      <c r="BH16" s="285"/>
      <c r="BI16" s="285"/>
      <c r="BJ16" s="285"/>
      <c r="BK16" s="286"/>
    </row>
    <row r="17" spans="1:63" s="4" customFormat="1" ht="15" customHeight="1" x14ac:dyDescent="0.2">
      <c r="A17" s="10" t="s">
        <v>2</v>
      </c>
      <c r="B17" s="10"/>
      <c r="C17" s="499"/>
      <c r="D17" s="499"/>
      <c r="E17" s="499"/>
      <c r="F17" s="499"/>
      <c r="G17" s="499"/>
      <c r="K17" s="62"/>
      <c r="L17" s="62"/>
      <c r="M17" s="536"/>
      <c r="N17" s="62"/>
      <c r="O17" s="1"/>
      <c r="P17" s="1"/>
      <c r="Q17" s="1"/>
      <c r="R17" s="2"/>
      <c r="S17" s="2"/>
      <c r="AF17" s="284"/>
      <c r="AG17" s="300" t="s">
        <v>2</v>
      </c>
      <c r="AH17" s="300"/>
      <c r="AI17" s="442" t="s">
        <v>112</v>
      </c>
      <c r="AJ17" s="442"/>
      <c r="AK17" s="442"/>
      <c r="AL17" s="442"/>
      <c r="AM17" s="442"/>
      <c r="AN17" s="295"/>
      <c r="AO17" s="295"/>
      <c r="AP17" s="295"/>
      <c r="AQ17" s="298"/>
      <c r="AR17" s="298"/>
      <c r="AS17" s="460"/>
      <c r="AT17" s="298"/>
      <c r="AU17" s="282"/>
      <c r="AV17" s="282"/>
      <c r="AW17" s="282"/>
      <c r="AX17" s="270"/>
      <c r="AY17" s="270"/>
      <c r="AZ17" s="285"/>
      <c r="BA17" s="285"/>
      <c r="BB17" s="285"/>
      <c r="BC17" s="285"/>
      <c r="BD17" s="285"/>
      <c r="BE17" s="285"/>
      <c r="BF17" s="285"/>
      <c r="BG17" s="285"/>
      <c r="BH17" s="285"/>
      <c r="BI17" s="285"/>
      <c r="BJ17" s="285"/>
      <c r="BK17" s="286"/>
    </row>
    <row r="18" spans="1:63" s="4" customFormat="1" ht="15" customHeight="1" x14ac:dyDescent="0.2">
      <c r="A18" s="10" t="s">
        <v>17</v>
      </c>
      <c r="B18" s="10"/>
      <c r="C18" s="500"/>
      <c r="D18" s="500"/>
      <c r="E18" s="500"/>
      <c r="F18" s="500"/>
      <c r="G18" s="500"/>
      <c r="K18" s="169"/>
      <c r="L18" s="169"/>
      <c r="M18" s="536"/>
      <c r="N18" s="169"/>
      <c r="O18" s="1"/>
      <c r="P18" s="1"/>
      <c r="Q18" s="1"/>
      <c r="R18" s="2"/>
      <c r="S18" s="2"/>
      <c r="AF18" s="284"/>
      <c r="AG18" s="300" t="s">
        <v>17</v>
      </c>
      <c r="AH18" s="300"/>
      <c r="AI18" s="439" t="s">
        <v>113</v>
      </c>
      <c r="AJ18" s="439"/>
      <c r="AK18" s="439"/>
      <c r="AL18" s="439"/>
      <c r="AM18" s="439"/>
      <c r="AN18" s="295"/>
      <c r="AO18" s="295"/>
      <c r="AP18" s="295"/>
      <c r="AQ18" s="301"/>
      <c r="AR18" s="301"/>
      <c r="AS18" s="460"/>
      <c r="AT18" s="301"/>
      <c r="AU18" s="282"/>
      <c r="AV18" s="282"/>
      <c r="AW18" s="282"/>
      <c r="AX18" s="270"/>
      <c r="AY18" s="270"/>
      <c r="AZ18" s="285"/>
      <c r="BA18" s="285"/>
      <c r="BB18" s="285"/>
      <c r="BC18" s="285"/>
      <c r="BD18" s="285"/>
      <c r="BE18" s="285"/>
      <c r="BF18" s="285"/>
      <c r="BG18" s="285"/>
      <c r="BH18" s="285"/>
      <c r="BI18" s="285"/>
      <c r="BJ18" s="285"/>
      <c r="BK18" s="286"/>
    </row>
    <row r="19" spans="1:63" s="4" customFormat="1" ht="15" customHeight="1" x14ac:dyDescent="0.2">
      <c r="A19" s="10" t="s">
        <v>3</v>
      </c>
      <c r="B19" s="10"/>
      <c r="C19" s="501"/>
      <c r="D19" s="501"/>
      <c r="E19" s="501"/>
      <c r="F19" s="501"/>
      <c r="G19" s="501"/>
      <c r="J19" s="8"/>
      <c r="K19" s="8"/>
      <c r="M19" s="531" t="str">
        <f>IF(M15="","Bitte hier Kalender-jahr er-fassen.","")</f>
        <v>Bitte hier Kalender-jahr er-fassen.</v>
      </c>
      <c r="O19" s="1"/>
      <c r="P19" s="1"/>
      <c r="Q19" s="1"/>
      <c r="R19" s="2"/>
      <c r="S19" s="2"/>
      <c r="AF19" s="284"/>
      <c r="AG19" s="300" t="s">
        <v>3</v>
      </c>
      <c r="AH19" s="300"/>
      <c r="AI19" s="437">
        <v>11049</v>
      </c>
      <c r="AJ19" s="437"/>
      <c r="AK19" s="437"/>
      <c r="AL19" s="437"/>
      <c r="AM19" s="437"/>
      <c r="AN19" s="295"/>
      <c r="AO19" s="295"/>
      <c r="AP19" s="296"/>
      <c r="AQ19" s="296"/>
      <c r="AR19" s="295"/>
      <c r="AS19" s="438"/>
      <c r="AT19" s="295"/>
      <c r="AU19" s="282"/>
      <c r="AV19" s="282"/>
      <c r="AW19" s="282"/>
      <c r="AX19" s="270"/>
      <c r="AY19" s="270"/>
      <c r="AZ19" s="285"/>
      <c r="BA19" s="285"/>
      <c r="BB19" s="285"/>
      <c r="BC19" s="285"/>
      <c r="BD19" s="285"/>
      <c r="BE19" s="285"/>
      <c r="BF19" s="285"/>
      <c r="BG19" s="285"/>
      <c r="BH19" s="285"/>
      <c r="BI19" s="285"/>
      <c r="BJ19" s="285"/>
      <c r="BK19" s="286"/>
    </row>
    <row r="20" spans="1:63" s="4" customFormat="1" ht="15" customHeight="1" x14ac:dyDescent="0.2">
      <c r="A20" s="10" t="s">
        <v>4</v>
      </c>
      <c r="B20" s="10"/>
      <c r="C20" s="500"/>
      <c r="D20" s="500"/>
      <c r="E20" s="500"/>
      <c r="F20" s="500"/>
      <c r="G20" s="500"/>
      <c r="J20" s="8"/>
      <c r="K20" s="8"/>
      <c r="M20" s="531"/>
      <c r="O20" s="1"/>
      <c r="P20" s="1"/>
      <c r="Q20" s="1"/>
      <c r="R20" s="2"/>
      <c r="S20" s="2"/>
      <c r="AF20" s="284"/>
      <c r="AG20" s="300" t="s">
        <v>4</v>
      </c>
      <c r="AH20" s="300"/>
      <c r="AI20" s="439" t="s">
        <v>114</v>
      </c>
      <c r="AJ20" s="439"/>
      <c r="AK20" s="439"/>
      <c r="AL20" s="439"/>
      <c r="AM20" s="439"/>
      <c r="AN20" s="295"/>
      <c r="AO20" s="295"/>
      <c r="AP20" s="296"/>
      <c r="AQ20" s="296"/>
      <c r="AR20" s="295"/>
      <c r="AS20" s="438"/>
      <c r="AT20" s="295"/>
      <c r="AU20" s="282"/>
      <c r="AV20" s="282"/>
      <c r="AW20" s="282"/>
      <c r="AX20" s="270"/>
      <c r="AY20" s="270"/>
      <c r="AZ20" s="285"/>
      <c r="BA20" s="285"/>
      <c r="BB20" s="285"/>
      <c r="BC20" s="285"/>
      <c r="BD20" s="285"/>
      <c r="BE20" s="285"/>
      <c r="BF20" s="285"/>
      <c r="BG20" s="285"/>
      <c r="BH20" s="285"/>
      <c r="BI20" s="285"/>
      <c r="BJ20" s="285"/>
      <c r="BK20" s="286"/>
    </row>
    <row r="21" spans="1:63" s="4" customFormat="1" ht="15" customHeight="1" x14ac:dyDescent="0.2">
      <c r="A21" s="10" t="s">
        <v>8</v>
      </c>
      <c r="B21" s="10"/>
      <c r="C21" s="501"/>
      <c r="D21" s="501"/>
      <c r="E21" s="501"/>
      <c r="F21" s="501"/>
      <c r="G21" s="501"/>
      <c r="H21" s="11"/>
      <c r="J21" s="8"/>
      <c r="K21" s="8"/>
      <c r="M21" s="531"/>
      <c r="O21" s="1"/>
      <c r="P21" s="1"/>
      <c r="Q21" s="1"/>
      <c r="R21" s="2"/>
      <c r="S21" s="2"/>
      <c r="AF21" s="284"/>
      <c r="AG21" s="300" t="s">
        <v>8</v>
      </c>
      <c r="AH21" s="300"/>
      <c r="AI21" s="437">
        <v>42248</v>
      </c>
      <c r="AJ21" s="437"/>
      <c r="AK21" s="437"/>
      <c r="AL21" s="437"/>
      <c r="AM21" s="437"/>
      <c r="AN21" s="302"/>
      <c r="AO21" s="295"/>
      <c r="AP21" s="296"/>
      <c r="AQ21" s="296"/>
      <c r="AR21" s="295"/>
      <c r="AS21" s="438"/>
      <c r="AT21" s="295"/>
      <c r="AU21" s="282"/>
      <c r="AV21" s="282"/>
      <c r="AW21" s="282"/>
      <c r="AX21" s="270"/>
      <c r="AY21" s="270"/>
      <c r="AZ21" s="285"/>
      <c r="BA21" s="285"/>
      <c r="BB21" s="285"/>
      <c r="BC21" s="285"/>
      <c r="BD21" s="285"/>
      <c r="BE21" s="285"/>
      <c r="BF21" s="285"/>
      <c r="BG21" s="285"/>
      <c r="BH21" s="285"/>
      <c r="BI21" s="285"/>
      <c r="BJ21" s="285"/>
      <c r="BK21" s="286"/>
    </row>
    <row r="22" spans="1:63" s="4" customFormat="1" ht="15" customHeight="1" x14ac:dyDescent="0.2">
      <c r="C22" s="12"/>
      <c r="D22" s="12"/>
      <c r="E22" s="12"/>
      <c r="F22" s="12"/>
      <c r="J22" s="8"/>
      <c r="K22" s="8"/>
      <c r="M22" s="531"/>
      <c r="O22" s="1"/>
      <c r="P22" s="1"/>
      <c r="Q22" s="1"/>
      <c r="R22" s="2"/>
      <c r="S22" s="2"/>
      <c r="AF22" s="284"/>
      <c r="AG22" s="295"/>
      <c r="AH22" s="295"/>
      <c r="AI22" s="303"/>
      <c r="AJ22" s="303"/>
      <c r="AK22" s="303"/>
      <c r="AL22" s="303"/>
      <c r="AM22" s="295"/>
      <c r="AN22" s="295"/>
      <c r="AO22" s="295"/>
      <c r="AP22" s="296"/>
      <c r="AQ22" s="296"/>
      <c r="AR22" s="295"/>
      <c r="AS22" s="295"/>
      <c r="AT22" s="295"/>
      <c r="AU22" s="282"/>
      <c r="AV22" s="282"/>
      <c r="AW22" s="282"/>
      <c r="AX22" s="270"/>
      <c r="AY22" s="270"/>
      <c r="AZ22" s="285"/>
      <c r="BA22" s="285"/>
      <c r="BB22" s="285"/>
      <c r="BC22" s="285"/>
      <c r="BD22" s="285"/>
      <c r="BE22" s="285"/>
      <c r="BF22" s="285"/>
      <c r="BG22" s="285"/>
      <c r="BH22" s="285"/>
      <c r="BI22" s="285"/>
      <c r="BJ22" s="285"/>
      <c r="BK22" s="286"/>
    </row>
    <row r="23" spans="1:63" s="4" customFormat="1" ht="15" customHeight="1" x14ac:dyDescent="0.25">
      <c r="A23" s="7" t="s">
        <v>108</v>
      </c>
      <c r="C23" s="12"/>
      <c r="D23" s="12"/>
      <c r="E23" s="12"/>
      <c r="F23" s="12"/>
      <c r="J23" s="8"/>
      <c r="K23" s="8"/>
      <c r="O23" s="1"/>
      <c r="P23" s="1"/>
      <c r="Q23" s="1"/>
      <c r="R23" s="2"/>
      <c r="S23" s="2"/>
      <c r="AF23" s="284"/>
      <c r="AG23" s="294" t="s">
        <v>108</v>
      </c>
      <c r="AH23" s="295"/>
      <c r="AI23" s="303"/>
      <c r="AJ23" s="303"/>
      <c r="AK23" s="303"/>
      <c r="AL23" s="303"/>
      <c r="AM23" s="295"/>
      <c r="AN23" s="295"/>
      <c r="AO23" s="295"/>
      <c r="AP23" s="296"/>
      <c r="AQ23" s="296"/>
      <c r="AR23" s="295"/>
      <c r="AS23" s="295"/>
      <c r="AT23" s="295"/>
      <c r="AU23" s="282"/>
      <c r="AV23" s="282"/>
      <c r="AW23" s="282"/>
      <c r="AX23" s="270"/>
      <c r="AY23" s="270"/>
      <c r="AZ23" s="285"/>
      <c r="BA23" s="285"/>
      <c r="BB23" s="285"/>
      <c r="BC23" s="285"/>
      <c r="BD23" s="285"/>
      <c r="BE23" s="285"/>
      <c r="BF23" s="285"/>
      <c r="BG23" s="285"/>
      <c r="BH23" s="285"/>
      <c r="BI23" s="285"/>
      <c r="BJ23" s="285"/>
      <c r="BK23" s="286"/>
    </row>
    <row r="24" spans="1:63" s="4" customFormat="1" ht="15" customHeight="1" x14ac:dyDescent="0.2">
      <c r="A24" s="10" t="s">
        <v>22</v>
      </c>
      <c r="B24" s="10"/>
      <c r="C24" s="537"/>
      <c r="D24" s="537"/>
      <c r="E24" s="537"/>
      <c r="F24" s="537"/>
      <c r="G24" s="537"/>
      <c r="H24" s="537"/>
      <c r="I24" s="537"/>
      <c r="J24" s="537"/>
      <c r="K24" s="537"/>
      <c r="O24" s="1"/>
      <c r="P24" s="1"/>
      <c r="Q24" s="1"/>
      <c r="R24" s="2"/>
      <c r="S24" s="2"/>
      <c r="AF24" s="284"/>
      <c r="AG24" s="300" t="s">
        <v>22</v>
      </c>
      <c r="AH24" s="300"/>
      <c r="AI24" s="440"/>
      <c r="AJ24" s="440"/>
      <c r="AK24" s="440"/>
      <c r="AL24" s="440"/>
      <c r="AM24" s="440"/>
      <c r="AN24" s="440"/>
      <c r="AO24" s="440"/>
      <c r="AP24" s="440"/>
      <c r="AQ24" s="440"/>
      <c r="AR24" s="295"/>
      <c r="AS24" s="295"/>
      <c r="AT24" s="295"/>
      <c r="AU24" s="282"/>
      <c r="AV24" s="282"/>
      <c r="AW24" s="282"/>
      <c r="AX24" s="270"/>
      <c r="AY24" s="270"/>
      <c r="AZ24" s="285"/>
      <c r="BA24" s="285"/>
      <c r="BB24" s="285"/>
      <c r="BC24" s="285"/>
      <c r="BD24" s="285"/>
      <c r="BE24" s="285"/>
      <c r="BF24" s="285"/>
      <c r="BG24" s="285"/>
      <c r="BH24" s="285"/>
      <c r="BI24" s="285"/>
      <c r="BJ24" s="285"/>
      <c r="BK24" s="286"/>
    </row>
    <row r="25" spans="1:63" s="4" customFormat="1" ht="15" customHeight="1" x14ac:dyDescent="0.2">
      <c r="A25" s="10" t="s">
        <v>5</v>
      </c>
      <c r="B25" s="10"/>
      <c r="C25" s="479"/>
      <c r="D25" s="479"/>
      <c r="E25" s="479"/>
      <c r="F25" s="479"/>
      <c r="G25" s="479"/>
      <c r="H25" s="479"/>
      <c r="I25" s="479"/>
      <c r="J25" s="479"/>
      <c r="K25" s="479"/>
      <c r="O25" s="1"/>
      <c r="P25" s="1"/>
      <c r="Q25" s="1"/>
      <c r="R25" s="2"/>
      <c r="S25" s="2"/>
      <c r="AF25" s="284"/>
      <c r="AG25" s="300" t="s">
        <v>5</v>
      </c>
      <c r="AH25" s="300"/>
      <c r="AI25" s="441"/>
      <c r="AJ25" s="441"/>
      <c r="AK25" s="441"/>
      <c r="AL25" s="441"/>
      <c r="AM25" s="441"/>
      <c r="AN25" s="441"/>
      <c r="AO25" s="441"/>
      <c r="AP25" s="441"/>
      <c r="AQ25" s="441"/>
      <c r="AR25" s="295"/>
      <c r="AS25" s="295"/>
      <c r="AT25" s="295"/>
      <c r="AU25" s="282"/>
      <c r="AV25" s="282"/>
      <c r="AW25" s="282"/>
      <c r="AX25" s="270"/>
      <c r="AY25" s="270"/>
      <c r="AZ25" s="285"/>
      <c r="BA25" s="285"/>
      <c r="BB25" s="285"/>
      <c r="BC25" s="285"/>
      <c r="BD25" s="285"/>
      <c r="BE25" s="285"/>
      <c r="BF25" s="285"/>
      <c r="BG25" s="285"/>
      <c r="BH25" s="285"/>
      <c r="BI25" s="285"/>
      <c r="BJ25" s="285"/>
      <c r="BK25" s="286"/>
    </row>
    <row r="26" spans="1:63" s="4" customFormat="1" ht="15" customHeight="1" x14ac:dyDescent="0.2">
      <c r="C26" s="12"/>
      <c r="D26" s="12"/>
      <c r="E26" s="12"/>
      <c r="F26" s="12"/>
      <c r="J26" s="8"/>
      <c r="K26" s="8"/>
      <c r="O26" s="1"/>
      <c r="P26" s="1"/>
      <c r="Q26" s="1"/>
      <c r="R26" s="2"/>
      <c r="S26" s="2"/>
      <c r="AF26" s="284"/>
      <c r="AG26" s="295"/>
      <c r="AH26" s="295"/>
      <c r="AI26" s="303"/>
      <c r="AJ26" s="303"/>
      <c r="AK26" s="303"/>
      <c r="AL26" s="303"/>
      <c r="AM26" s="295"/>
      <c r="AN26" s="295"/>
      <c r="AO26" s="295"/>
      <c r="AP26" s="296"/>
      <c r="AQ26" s="296"/>
      <c r="AR26" s="295"/>
      <c r="AS26" s="295"/>
      <c r="AT26" s="295"/>
      <c r="AU26" s="282"/>
      <c r="AV26" s="282"/>
      <c r="AW26" s="282"/>
      <c r="AX26" s="270"/>
      <c r="AY26" s="270"/>
      <c r="AZ26" s="285"/>
      <c r="BA26" s="285"/>
      <c r="BB26" s="285"/>
      <c r="BC26" s="285"/>
      <c r="BD26" s="285"/>
      <c r="BE26" s="285"/>
      <c r="BF26" s="285"/>
      <c r="BG26" s="285"/>
      <c r="BH26" s="285"/>
      <c r="BI26" s="285"/>
      <c r="BJ26" s="285"/>
      <c r="BK26" s="286"/>
    </row>
    <row r="27" spans="1:63" s="4" customFormat="1" ht="15" customHeight="1" x14ac:dyDescent="0.25">
      <c r="A27" s="7" t="s">
        <v>21</v>
      </c>
      <c r="C27" s="12"/>
      <c r="D27" s="12"/>
      <c r="E27" s="12"/>
      <c r="F27" s="12"/>
      <c r="J27" s="8"/>
      <c r="K27" s="8"/>
      <c r="O27" s="1"/>
      <c r="P27" s="1"/>
      <c r="Q27" s="1"/>
      <c r="R27" s="2"/>
      <c r="S27" s="2"/>
      <c r="AF27" s="284"/>
      <c r="AG27" s="294" t="s">
        <v>21</v>
      </c>
      <c r="AH27" s="295"/>
      <c r="AI27" s="303"/>
      <c r="AJ27" s="303"/>
      <c r="AK27" s="303"/>
      <c r="AL27" s="303"/>
      <c r="AM27" s="295"/>
      <c r="AN27" s="295"/>
      <c r="AO27" s="295"/>
      <c r="AP27" s="296"/>
      <c r="AQ27" s="296"/>
      <c r="AR27" s="295"/>
      <c r="AS27" s="295"/>
      <c r="AT27" s="295"/>
      <c r="AU27" s="282"/>
      <c r="AV27" s="282"/>
      <c r="AW27" s="282"/>
      <c r="AX27" s="270"/>
      <c r="AY27" s="270"/>
      <c r="AZ27" s="285"/>
      <c r="BA27" s="285"/>
      <c r="BB27" s="285"/>
      <c r="BC27" s="285"/>
      <c r="BD27" s="285"/>
      <c r="BE27" s="285"/>
      <c r="BF27" s="285"/>
      <c r="BG27" s="285"/>
      <c r="BH27" s="285"/>
      <c r="BI27" s="285"/>
      <c r="BJ27" s="285"/>
      <c r="BK27" s="286"/>
    </row>
    <row r="28" spans="1:63" s="4" customFormat="1" ht="15" customHeight="1" x14ac:dyDescent="0.2">
      <c r="A28" s="10" t="s">
        <v>18</v>
      </c>
      <c r="B28" s="10"/>
      <c r="C28" s="499"/>
      <c r="D28" s="499"/>
      <c r="E28" s="499"/>
      <c r="F28" s="499"/>
      <c r="G28" s="499"/>
      <c r="J28" s="8"/>
      <c r="K28" s="8"/>
      <c r="O28" s="1"/>
      <c r="P28" s="1"/>
      <c r="Q28" s="1"/>
      <c r="R28" s="2"/>
      <c r="S28" s="2"/>
      <c r="AF28" s="284"/>
      <c r="AG28" s="300" t="s">
        <v>18</v>
      </c>
      <c r="AH28" s="300"/>
      <c r="AI28" s="442" t="s">
        <v>115</v>
      </c>
      <c r="AJ28" s="442"/>
      <c r="AK28" s="442"/>
      <c r="AL28" s="442"/>
      <c r="AM28" s="442"/>
      <c r="AN28" s="295"/>
      <c r="AO28" s="295"/>
      <c r="AP28" s="296"/>
      <c r="AQ28" s="296"/>
      <c r="AR28" s="295"/>
      <c r="AS28" s="295"/>
      <c r="AT28" s="295"/>
      <c r="AU28" s="282"/>
      <c r="AV28" s="282"/>
      <c r="AW28" s="282"/>
      <c r="AX28" s="270"/>
      <c r="AY28" s="270"/>
      <c r="AZ28" s="285"/>
      <c r="BA28" s="285"/>
      <c r="BB28" s="285"/>
      <c r="BC28" s="285"/>
      <c r="BD28" s="285"/>
      <c r="BE28" s="285"/>
      <c r="BF28" s="285"/>
      <c r="BG28" s="285"/>
      <c r="BH28" s="285"/>
      <c r="BI28" s="285"/>
      <c r="BJ28" s="285"/>
      <c r="BK28" s="286"/>
    </row>
    <row r="29" spans="1:63" s="4" customFormat="1" ht="15" customHeight="1" x14ac:dyDescent="0.2">
      <c r="A29" s="10" t="s">
        <v>5</v>
      </c>
      <c r="B29" s="10"/>
      <c r="C29" s="500"/>
      <c r="D29" s="500"/>
      <c r="E29" s="500"/>
      <c r="F29" s="500"/>
      <c r="G29" s="500"/>
      <c r="J29" s="8"/>
      <c r="K29" s="8"/>
      <c r="O29" s="1"/>
      <c r="P29" s="1"/>
      <c r="Q29" s="1"/>
      <c r="R29" s="2"/>
      <c r="S29" s="2"/>
      <c r="AF29" s="284"/>
      <c r="AG29" s="300" t="s">
        <v>5</v>
      </c>
      <c r="AH29" s="300"/>
      <c r="AI29" s="439" t="s">
        <v>116</v>
      </c>
      <c r="AJ29" s="439"/>
      <c r="AK29" s="439"/>
      <c r="AL29" s="439"/>
      <c r="AM29" s="439"/>
      <c r="AN29" s="295"/>
      <c r="AO29" s="295"/>
      <c r="AP29" s="296"/>
      <c r="AQ29" s="296"/>
      <c r="AR29" s="295"/>
      <c r="AS29" s="295"/>
      <c r="AT29" s="295"/>
      <c r="AU29" s="282"/>
      <c r="AV29" s="282"/>
      <c r="AW29" s="282"/>
      <c r="AX29" s="270"/>
      <c r="AY29" s="270"/>
      <c r="AZ29" s="285"/>
      <c r="BA29" s="285"/>
      <c r="BB29" s="285"/>
      <c r="BC29" s="285"/>
      <c r="BD29" s="285"/>
      <c r="BE29" s="285"/>
      <c r="BF29" s="285"/>
      <c r="BG29" s="285"/>
      <c r="BH29" s="285"/>
      <c r="BI29" s="285"/>
      <c r="BJ29" s="285"/>
      <c r="BK29" s="286"/>
    </row>
    <row r="30" spans="1:63" s="4" customFormat="1" ht="15" customHeight="1" x14ac:dyDescent="0.2">
      <c r="A30" s="10" t="s">
        <v>7</v>
      </c>
      <c r="B30" s="10"/>
      <c r="C30" s="503"/>
      <c r="D30" s="503"/>
      <c r="E30" s="503"/>
      <c r="F30" s="503"/>
      <c r="G30" s="503"/>
      <c r="J30" s="8"/>
      <c r="K30" s="8"/>
      <c r="O30" s="1"/>
      <c r="P30" s="1"/>
      <c r="Q30" s="1"/>
      <c r="R30" s="2"/>
      <c r="S30" s="2"/>
      <c r="AF30" s="284"/>
      <c r="AG30" s="300" t="s">
        <v>7</v>
      </c>
      <c r="AH30" s="300"/>
      <c r="AI30" s="439" t="s">
        <v>117</v>
      </c>
      <c r="AJ30" s="439"/>
      <c r="AK30" s="439"/>
      <c r="AL30" s="439"/>
      <c r="AM30" s="439"/>
      <c r="AN30" s="295"/>
      <c r="AO30" s="295"/>
      <c r="AP30" s="296"/>
      <c r="AQ30" s="296"/>
      <c r="AR30" s="295"/>
      <c r="AS30" s="295"/>
      <c r="AT30" s="295"/>
      <c r="AU30" s="282"/>
      <c r="AV30" s="282"/>
      <c r="AW30" s="282"/>
      <c r="AX30" s="270"/>
      <c r="AY30" s="270"/>
      <c r="AZ30" s="285"/>
      <c r="BA30" s="285"/>
      <c r="BB30" s="285"/>
      <c r="BC30" s="285"/>
      <c r="BD30" s="285"/>
      <c r="BE30" s="285"/>
      <c r="BF30" s="285"/>
      <c r="BG30" s="285"/>
      <c r="BH30" s="285"/>
      <c r="BI30" s="285"/>
      <c r="BJ30" s="285"/>
      <c r="BK30" s="286"/>
    </row>
    <row r="31" spans="1:63" s="4" customFormat="1" ht="15" customHeight="1" x14ac:dyDescent="0.2">
      <c r="A31" s="10" t="s">
        <v>6</v>
      </c>
      <c r="B31" s="10"/>
      <c r="C31" s="500"/>
      <c r="D31" s="500"/>
      <c r="E31" s="500"/>
      <c r="F31" s="500"/>
      <c r="G31" s="500"/>
      <c r="H31" s="11"/>
      <c r="J31" s="8"/>
      <c r="K31" s="8"/>
      <c r="O31" s="1"/>
      <c r="P31" s="1"/>
      <c r="Q31" s="1"/>
      <c r="R31" s="2"/>
      <c r="S31" s="2"/>
      <c r="AF31" s="284"/>
      <c r="AG31" s="300" t="s">
        <v>6</v>
      </c>
      <c r="AH31" s="300"/>
      <c r="AI31" s="439" t="s">
        <v>118</v>
      </c>
      <c r="AJ31" s="439"/>
      <c r="AK31" s="439"/>
      <c r="AL31" s="439"/>
      <c r="AM31" s="439"/>
      <c r="AN31" s="302"/>
      <c r="AO31" s="295"/>
      <c r="AP31" s="296"/>
      <c r="AQ31" s="296"/>
      <c r="AR31" s="295"/>
      <c r="AS31" s="295"/>
      <c r="AT31" s="295"/>
      <c r="AU31" s="282"/>
      <c r="AV31" s="282"/>
      <c r="AW31" s="282"/>
      <c r="AX31" s="270"/>
      <c r="AY31" s="270"/>
      <c r="AZ31" s="285"/>
      <c r="BA31" s="285"/>
      <c r="BB31" s="285"/>
      <c r="BC31" s="285"/>
      <c r="BD31" s="285"/>
      <c r="BE31" s="285"/>
      <c r="BF31" s="285"/>
      <c r="BG31" s="285"/>
      <c r="BH31" s="285"/>
      <c r="BI31" s="285"/>
      <c r="BJ31" s="285"/>
      <c r="BK31" s="286"/>
    </row>
    <row r="32" spans="1:63" s="4" customFormat="1" ht="15" customHeight="1" x14ac:dyDescent="0.2">
      <c r="A32" s="13"/>
      <c r="H32" s="11"/>
      <c r="J32" s="8"/>
      <c r="K32" s="8"/>
      <c r="N32" s="1"/>
      <c r="O32" s="1"/>
      <c r="P32" s="1"/>
      <c r="Q32" s="1"/>
      <c r="R32" s="2"/>
      <c r="S32" s="2"/>
      <c r="AF32" s="284"/>
      <c r="AG32" s="304"/>
      <c r="AH32" s="295"/>
      <c r="AI32" s="295"/>
      <c r="AJ32" s="295"/>
      <c r="AK32" s="295"/>
      <c r="AL32" s="295"/>
      <c r="AM32" s="295"/>
      <c r="AN32" s="302"/>
      <c r="AO32" s="295"/>
      <c r="AP32" s="296"/>
      <c r="AQ32" s="296"/>
      <c r="AR32" s="295"/>
      <c r="AS32" s="295"/>
      <c r="AT32" s="305"/>
      <c r="AU32" s="282"/>
      <c r="AV32" s="282"/>
      <c r="AW32" s="282"/>
      <c r="AX32" s="270"/>
      <c r="AY32" s="270"/>
      <c r="AZ32" s="285"/>
      <c r="BA32" s="285"/>
      <c r="BB32" s="285"/>
      <c r="BC32" s="285"/>
      <c r="BD32" s="285"/>
      <c r="BE32" s="285"/>
      <c r="BF32" s="285"/>
      <c r="BG32" s="285"/>
      <c r="BH32" s="285"/>
      <c r="BI32" s="285"/>
      <c r="BJ32" s="285"/>
      <c r="BK32" s="286"/>
    </row>
    <row r="33" spans="1:63" s="4" customFormat="1" ht="15" customHeight="1" x14ac:dyDescent="0.2">
      <c r="A33" s="109" t="s">
        <v>60</v>
      </c>
      <c r="B33" s="10"/>
      <c r="C33" s="529"/>
      <c r="D33" s="529"/>
      <c r="E33" s="529"/>
      <c r="F33" s="529"/>
      <c r="G33" s="529"/>
      <c r="H33" s="529"/>
      <c r="I33" s="529"/>
      <c r="J33" s="529"/>
      <c r="K33" s="529"/>
      <c r="L33" s="529"/>
      <c r="M33" s="529"/>
      <c r="N33" s="529"/>
      <c r="O33" s="1"/>
      <c r="P33" s="1"/>
      <c r="Q33" s="1"/>
      <c r="R33" s="2"/>
      <c r="S33" s="2"/>
      <c r="AF33" s="284"/>
      <c r="AG33" s="306" t="s">
        <v>60</v>
      </c>
      <c r="AH33" s="300"/>
      <c r="AI33" s="530"/>
      <c r="AJ33" s="530"/>
      <c r="AK33" s="530"/>
      <c r="AL33" s="530"/>
      <c r="AM33" s="530"/>
      <c r="AN33" s="530"/>
      <c r="AO33" s="530"/>
      <c r="AP33" s="530"/>
      <c r="AQ33" s="530"/>
      <c r="AR33" s="530"/>
      <c r="AS33" s="530"/>
      <c r="AT33" s="530"/>
      <c r="AU33" s="282"/>
      <c r="AV33" s="282"/>
      <c r="AW33" s="282"/>
      <c r="AX33" s="270"/>
      <c r="AY33" s="270"/>
      <c r="AZ33" s="285"/>
      <c r="BA33" s="285"/>
      <c r="BB33" s="285"/>
      <c r="BC33" s="285"/>
      <c r="BD33" s="285"/>
      <c r="BE33" s="285"/>
      <c r="BF33" s="285"/>
      <c r="BG33" s="285"/>
      <c r="BH33" s="285"/>
      <c r="BI33" s="285"/>
      <c r="BJ33" s="285"/>
      <c r="BK33" s="286"/>
    </row>
    <row r="34" spans="1:63" s="4" customFormat="1" ht="15" customHeight="1" x14ac:dyDescent="0.2">
      <c r="A34" s="10"/>
      <c r="B34" s="10"/>
      <c r="C34" s="529"/>
      <c r="D34" s="529"/>
      <c r="E34" s="529"/>
      <c r="F34" s="529"/>
      <c r="G34" s="529"/>
      <c r="H34" s="529"/>
      <c r="I34" s="529"/>
      <c r="J34" s="529"/>
      <c r="K34" s="529"/>
      <c r="L34" s="529"/>
      <c r="M34" s="529"/>
      <c r="N34" s="529"/>
      <c r="O34" s="1"/>
      <c r="P34" s="1"/>
      <c r="Q34" s="1"/>
      <c r="R34" s="2"/>
      <c r="S34" s="2"/>
      <c r="AF34" s="284"/>
      <c r="AG34" s="300"/>
      <c r="AH34" s="300"/>
      <c r="AI34" s="530"/>
      <c r="AJ34" s="530"/>
      <c r="AK34" s="530"/>
      <c r="AL34" s="530"/>
      <c r="AM34" s="530"/>
      <c r="AN34" s="530"/>
      <c r="AO34" s="530"/>
      <c r="AP34" s="530"/>
      <c r="AQ34" s="530"/>
      <c r="AR34" s="530"/>
      <c r="AS34" s="530"/>
      <c r="AT34" s="530"/>
      <c r="AU34" s="282"/>
      <c r="AV34" s="282"/>
      <c r="AW34" s="282"/>
      <c r="AX34" s="270"/>
      <c r="AY34" s="270"/>
      <c r="AZ34" s="285"/>
      <c r="BA34" s="285"/>
      <c r="BB34" s="285"/>
      <c r="BC34" s="285"/>
      <c r="BD34" s="285"/>
      <c r="BE34" s="285"/>
      <c r="BF34" s="285"/>
      <c r="BG34" s="285"/>
      <c r="BH34" s="285"/>
      <c r="BI34" s="285"/>
      <c r="BJ34" s="285"/>
      <c r="BK34" s="286"/>
    </row>
    <row r="35" spans="1:63" ht="15" customHeight="1" x14ac:dyDescent="0.2">
      <c r="A35" s="14"/>
      <c r="B35" s="14"/>
      <c r="C35" s="498"/>
      <c r="D35" s="498"/>
      <c r="E35" s="498"/>
      <c r="F35" s="498"/>
      <c r="G35" s="498"/>
      <c r="H35" s="498"/>
      <c r="I35" s="498"/>
      <c r="J35" s="498"/>
      <c r="K35" s="498"/>
      <c r="L35" s="498"/>
      <c r="M35" s="498"/>
      <c r="N35" s="498"/>
      <c r="AF35" s="281"/>
      <c r="AG35" s="307"/>
      <c r="AH35" s="307"/>
      <c r="AI35" s="440"/>
      <c r="AJ35" s="440"/>
      <c r="AK35" s="440"/>
      <c r="AL35" s="440"/>
      <c r="AM35" s="440"/>
      <c r="AN35" s="440"/>
      <c r="AO35" s="440"/>
      <c r="AP35" s="440"/>
      <c r="AQ35" s="440"/>
      <c r="AR35" s="440"/>
      <c r="AS35" s="440"/>
      <c r="AT35" s="440"/>
      <c r="AU35" s="282"/>
      <c r="AV35" s="282"/>
      <c r="AW35" s="282"/>
      <c r="AX35" s="270"/>
      <c r="AY35" s="270"/>
      <c r="AZ35" s="15"/>
      <c r="BA35" s="15"/>
      <c r="BB35" s="15"/>
      <c r="BC35" s="15"/>
      <c r="BD35" s="15"/>
      <c r="BE35" s="15"/>
      <c r="BF35" s="15"/>
      <c r="BG35" s="15"/>
      <c r="BH35" s="15"/>
      <c r="BI35" s="15"/>
      <c r="BJ35" s="15"/>
      <c r="BK35" s="283"/>
    </row>
    <row r="36" spans="1:63" ht="15" customHeight="1" x14ac:dyDescent="0.75">
      <c r="A36" s="5"/>
      <c r="B36" s="5"/>
      <c r="C36" s="5"/>
      <c r="D36" s="5"/>
      <c r="E36" s="5"/>
      <c r="F36" s="5"/>
      <c r="H36" s="5"/>
      <c r="I36" s="174"/>
      <c r="J36" s="172"/>
      <c r="N36" s="1"/>
      <c r="AF36" s="281"/>
      <c r="AG36" s="287"/>
      <c r="AH36" s="287"/>
      <c r="AI36" s="287"/>
      <c r="AJ36" s="287"/>
      <c r="AK36" s="287"/>
      <c r="AL36" s="287"/>
      <c r="AM36" s="188"/>
      <c r="AN36" s="287"/>
      <c r="AO36" s="185"/>
      <c r="AP36" s="186"/>
      <c r="AQ36" s="288"/>
      <c r="AR36" s="188"/>
      <c r="AS36" s="188"/>
      <c r="AT36" s="305"/>
      <c r="AU36" s="282"/>
      <c r="AV36" s="282"/>
      <c r="AW36" s="282"/>
      <c r="AX36" s="270"/>
      <c r="AY36" s="270"/>
      <c r="AZ36" s="15"/>
      <c r="BA36" s="15"/>
      <c r="BB36" s="15"/>
      <c r="BC36" s="15"/>
      <c r="BD36" s="15"/>
      <c r="BE36" s="15"/>
      <c r="BF36" s="15"/>
      <c r="BG36" s="15"/>
      <c r="BH36" s="15"/>
      <c r="BI36" s="15"/>
      <c r="BJ36" s="15"/>
      <c r="BK36" s="283"/>
    </row>
    <row r="37" spans="1:63" ht="15" customHeight="1" x14ac:dyDescent="0.45">
      <c r="A37" s="511" t="s">
        <v>14</v>
      </c>
      <c r="B37" s="511"/>
      <c r="C37" s="511"/>
      <c r="D37" s="511"/>
      <c r="E37" s="528" t="str">
        <f>IF(I41=O39,"",IF(I41=O40,"","Erfassung der Quoten in Prozent oder Bruchteil?"))</f>
        <v>Erfassung der Quoten in Prozent oder Bruchteil?</v>
      </c>
      <c r="F37" s="528"/>
      <c r="G37" s="528"/>
      <c r="H37" s="528"/>
      <c r="I37" s="521" t="str">
        <f>IF(I41=O38,R38,"")</f>
        <v>?</v>
      </c>
      <c r="J37" s="173"/>
      <c r="AF37" s="281"/>
      <c r="AG37" s="466" t="s">
        <v>14</v>
      </c>
      <c r="AH37" s="466"/>
      <c r="AI37" s="466"/>
      <c r="AJ37" s="467"/>
      <c r="AK37" s="467"/>
      <c r="AL37" s="467"/>
      <c r="AM37" s="467"/>
      <c r="AN37" s="467"/>
      <c r="AO37" s="468"/>
      <c r="AP37" s="187"/>
      <c r="AQ37" s="288"/>
      <c r="AR37" s="188"/>
      <c r="AS37" s="188"/>
      <c r="AT37" s="188"/>
      <c r="AU37" s="282"/>
      <c r="AV37" s="282"/>
      <c r="AW37" s="282"/>
      <c r="AX37" s="270"/>
      <c r="AY37" s="270"/>
      <c r="AZ37" s="15"/>
      <c r="BA37" s="15"/>
      <c r="BB37" s="15"/>
      <c r="BC37" s="15"/>
      <c r="BD37" s="15"/>
      <c r="BE37" s="15"/>
      <c r="BF37" s="15"/>
      <c r="BG37" s="15"/>
      <c r="BH37" s="15"/>
      <c r="BI37" s="15"/>
      <c r="BJ37" s="15"/>
      <c r="BK37" s="283"/>
    </row>
    <row r="38" spans="1:63" ht="13.9" customHeight="1" thickBot="1" x14ac:dyDescent="0.5">
      <c r="A38" s="511"/>
      <c r="B38" s="511"/>
      <c r="C38" s="511"/>
      <c r="D38" s="511"/>
      <c r="E38" s="528"/>
      <c r="F38" s="528"/>
      <c r="G38" s="528"/>
      <c r="H38" s="528"/>
      <c r="I38" s="521"/>
      <c r="J38" s="173"/>
      <c r="K38" s="522" t="s">
        <v>56</v>
      </c>
      <c r="L38" s="523"/>
      <c r="M38" s="524"/>
      <c r="O38" s="137" t="s">
        <v>142</v>
      </c>
      <c r="R38" s="171" t="s">
        <v>110</v>
      </c>
      <c r="S38" s="136"/>
      <c r="U38" s="171"/>
      <c r="AF38" s="281"/>
      <c r="AG38" s="466"/>
      <c r="AH38" s="466"/>
      <c r="AI38" s="466"/>
      <c r="AJ38" s="467"/>
      <c r="AK38" s="467"/>
      <c r="AL38" s="467"/>
      <c r="AM38" s="467"/>
      <c r="AN38" s="467"/>
      <c r="AO38" s="468"/>
      <c r="AP38" s="187"/>
      <c r="AQ38" s="469" t="s">
        <v>56</v>
      </c>
      <c r="AR38" s="470"/>
      <c r="AS38" s="471"/>
      <c r="AT38" s="188"/>
      <c r="AU38" s="308" t="s">
        <v>82</v>
      </c>
      <c r="AV38" s="282"/>
      <c r="AW38" s="282"/>
      <c r="AX38" s="309" t="s">
        <v>110</v>
      </c>
      <c r="AY38" s="310"/>
      <c r="AZ38" s="15"/>
      <c r="BA38" s="309"/>
      <c r="BB38" s="15"/>
      <c r="BC38" s="15"/>
      <c r="BD38" s="15"/>
      <c r="BE38" s="15"/>
      <c r="BF38" s="15"/>
      <c r="BG38" s="15"/>
      <c r="BH38" s="15"/>
      <c r="BI38" s="15"/>
      <c r="BJ38" s="15"/>
      <c r="BK38" s="283"/>
    </row>
    <row r="39" spans="1:63" ht="7.9" customHeight="1" x14ac:dyDescent="0.45">
      <c r="A39" s="3"/>
      <c r="B39" s="5"/>
      <c r="C39" s="5"/>
      <c r="D39" s="176"/>
      <c r="E39" s="528"/>
      <c r="F39" s="528"/>
      <c r="G39" s="528"/>
      <c r="H39" s="528"/>
      <c r="I39" s="521"/>
      <c r="J39" s="173"/>
      <c r="K39" s="16"/>
      <c r="L39" s="15"/>
      <c r="M39" s="15"/>
      <c r="N39" s="15"/>
      <c r="O39" s="137" t="s">
        <v>58</v>
      </c>
      <c r="AF39" s="281"/>
      <c r="AG39" s="188"/>
      <c r="AH39" s="287"/>
      <c r="AI39" s="287"/>
      <c r="AJ39" s="467"/>
      <c r="AK39" s="467"/>
      <c r="AL39" s="467"/>
      <c r="AM39" s="467"/>
      <c r="AN39" s="467"/>
      <c r="AO39" s="468"/>
      <c r="AP39" s="187"/>
      <c r="AQ39" s="311"/>
      <c r="AR39" s="188"/>
      <c r="AS39" s="188"/>
      <c r="AT39" s="188"/>
      <c r="AU39" s="308" t="s">
        <v>58</v>
      </c>
      <c r="AV39" s="282"/>
      <c r="AW39" s="282"/>
      <c r="AX39" s="270"/>
      <c r="AY39" s="270"/>
      <c r="AZ39" s="15"/>
      <c r="BA39" s="15"/>
      <c r="BB39" s="15"/>
      <c r="BC39" s="15"/>
      <c r="BD39" s="15"/>
      <c r="BE39" s="15"/>
      <c r="BF39" s="15"/>
      <c r="BG39" s="15"/>
      <c r="BH39" s="15"/>
      <c r="BI39" s="15"/>
      <c r="BJ39" s="15"/>
      <c r="BK39" s="283"/>
    </row>
    <row r="40" spans="1:63"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137" t="s">
        <v>77</v>
      </c>
      <c r="AF40" s="281"/>
      <c r="AG40" s="466" t="s">
        <v>9</v>
      </c>
      <c r="AH40" s="466"/>
      <c r="AI40" s="466"/>
      <c r="AJ40" s="312"/>
      <c r="AK40" s="312"/>
      <c r="AL40" s="312"/>
      <c r="AM40" s="312"/>
      <c r="AN40" s="312"/>
      <c r="AO40" s="468"/>
      <c r="AP40" s="187"/>
      <c r="AQ40" s="472" t="str">
        <f>CONCATENATE("Vermögens-anteil per 31.12.",AS15)</f>
        <v>Vermögens-anteil per 31.12.2017</v>
      </c>
      <c r="AR40" s="287"/>
      <c r="AS40" s="472" t="str">
        <f>CONCATENATE("Anteil am Einkommen im ",AS15)</f>
        <v>Anteil am Einkommen im 2017</v>
      </c>
      <c r="AT40" s="287"/>
      <c r="AU40" s="308" t="s">
        <v>77</v>
      </c>
      <c r="AV40" s="282"/>
      <c r="AW40" s="282"/>
      <c r="AX40" s="270"/>
      <c r="AY40" s="270"/>
      <c r="AZ40" s="15"/>
      <c r="BA40" s="15"/>
      <c r="BB40" s="15"/>
      <c r="BC40" s="15"/>
      <c r="BD40" s="15"/>
      <c r="BE40" s="15"/>
      <c r="BF40" s="15"/>
      <c r="BG40" s="15"/>
      <c r="BH40" s="15"/>
      <c r="BI40" s="15"/>
      <c r="BJ40" s="15"/>
      <c r="BK40" s="283"/>
    </row>
    <row r="41" spans="1:63" ht="13.9" customHeight="1" x14ac:dyDescent="0.2">
      <c r="A41" s="511"/>
      <c r="B41" s="511"/>
      <c r="C41" s="511"/>
      <c r="D41" s="5"/>
      <c r="E41" s="144"/>
      <c r="F41" s="144"/>
      <c r="H41" s="5"/>
      <c r="I41" s="512" t="s">
        <v>142</v>
      </c>
      <c r="J41" s="17"/>
      <c r="K41" s="509"/>
      <c r="L41" s="5"/>
      <c r="M41" s="509"/>
      <c r="N41" s="5"/>
      <c r="AC41" s="424" t="s">
        <v>71</v>
      </c>
      <c r="AD41" s="425"/>
      <c r="AE41" s="119"/>
      <c r="AF41" s="281"/>
      <c r="AG41" s="466"/>
      <c r="AH41" s="466"/>
      <c r="AI41" s="466"/>
      <c r="AJ41" s="287"/>
      <c r="AK41" s="313"/>
      <c r="AL41" s="313"/>
      <c r="AM41" s="188"/>
      <c r="AN41" s="287"/>
      <c r="AO41" s="474" t="s">
        <v>77</v>
      </c>
      <c r="AP41" s="314"/>
      <c r="AQ41" s="472"/>
      <c r="AR41" s="287"/>
      <c r="AS41" s="472"/>
      <c r="AT41" s="287"/>
      <c r="AU41" s="282"/>
      <c r="AV41" s="282"/>
      <c r="AW41" s="282"/>
      <c r="AX41" s="270"/>
      <c r="AY41" s="270"/>
      <c r="AZ41" s="15"/>
      <c r="BA41" s="15"/>
      <c r="BB41" s="15"/>
      <c r="BC41" s="15"/>
      <c r="BD41" s="15"/>
      <c r="BE41" s="15"/>
      <c r="BF41" s="15"/>
      <c r="BG41" s="15"/>
      <c r="BH41" s="15"/>
      <c r="BI41" s="424" t="s">
        <v>71</v>
      </c>
      <c r="BJ41" s="425"/>
      <c r="BK41" s="283"/>
    </row>
    <row r="42" spans="1:63" ht="13.9" customHeight="1" x14ac:dyDescent="0.2">
      <c r="A42" s="17" t="s">
        <v>19</v>
      </c>
      <c r="B42" s="5"/>
      <c r="C42" s="5"/>
      <c r="D42" s="5"/>
      <c r="F42" s="3"/>
      <c r="G42" s="45" t="s">
        <v>3</v>
      </c>
      <c r="H42" s="5"/>
      <c r="I42" s="513"/>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c r="AE42" s="119"/>
      <c r="AF42" s="281"/>
      <c r="AG42" s="314" t="s">
        <v>19</v>
      </c>
      <c r="AH42" s="287"/>
      <c r="AI42" s="287"/>
      <c r="AJ42" s="287"/>
      <c r="AK42" s="315"/>
      <c r="AL42" s="188"/>
      <c r="AM42" s="316" t="s">
        <v>3</v>
      </c>
      <c r="AN42" s="287"/>
      <c r="AO42" s="475"/>
      <c r="AP42" s="314"/>
      <c r="AQ42" s="473"/>
      <c r="AR42" s="287"/>
      <c r="AS42" s="473"/>
      <c r="AT42" s="287"/>
      <c r="AU42" s="426" t="s">
        <v>58</v>
      </c>
      <c r="AV42" s="427"/>
      <c r="AW42" s="119"/>
      <c r="AX42" s="426" t="s">
        <v>57</v>
      </c>
      <c r="AY42" s="427"/>
      <c r="AZ42" s="317"/>
      <c r="BA42" s="20" t="s">
        <v>65</v>
      </c>
      <c r="BB42" s="15"/>
      <c r="BC42" s="20" t="s">
        <v>65</v>
      </c>
      <c r="BD42" s="15"/>
      <c r="BE42" s="424" t="s">
        <v>70</v>
      </c>
      <c r="BF42" s="428"/>
      <c r="BG42" s="429"/>
      <c r="BH42" s="282"/>
      <c r="BI42" s="20" t="s">
        <v>66</v>
      </c>
      <c r="BJ42" s="20" t="s">
        <v>72</v>
      </c>
      <c r="BK42" s="283"/>
    </row>
    <row r="43" spans="1:63" s="5" customFormat="1" ht="12" customHeight="1" x14ac:dyDescent="0.2">
      <c r="A43" s="21" t="s">
        <v>30</v>
      </c>
      <c r="B43" s="514"/>
      <c r="C43" s="515"/>
      <c r="D43" s="515"/>
      <c r="E43" s="515"/>
      <c r="F43" s="516"/>
      <c r="G43" s="138"/>
      <c r="H43" s="22"/>
      <c r="I43" s="112"/>
      <c r="J43" s="23"/>
      <c r="K43" s="146" t="str">
        <f t="shared" ref="K43:K62" si="0">IF(I43="","",IF($I$41=$O$39,$K$63*P43/100,IF($I$41=$O$40,$K$63/S43*R43,"")))</f>
        <v/>
      </c>
      <c r="L43" s="143"/>
      <c r="M43" s="146" t="str">
        <f t="shared" ref="M43:M62" si="1">IF(I43="","",IF($I$41=$O$39,$M$63*P43/100,IF($I$41=$O$40,$M$63/S43*R43,"")))</f>
        <v/>
      </c>
      <c r="N43" s="24"/>
      <c r="O43" s="25" t="e">
        <f t="shared" ref="O43:O62" si="2">LEFT(I43,FIND("%",I43)-1)</f>
        <v>#VALUE!</v>
      </c>
      <c r="P43" s="26">
        <f t="shared" ref="P43:P62" si="3">IFERROR(O43,I43)</f>
        <v>0</v>
      </c>
      <c r="Q43" s="1"/>
      <c r="R43" s="25" t="e">
        <f t="shared" ref="R43:R62" si="4">LEFT(I43,FIND("/",I43)-1)</f>
        <v>#VALUE!</v>
      </c>
      <c r="S43" s="26" t="e">
        <f t="shared" ref="S43:S62" si="5">MID(I43,FIND("/",I43)+1,55)</f>
        <v>#VALUE!</v>
      </c>
      <c r="U43" s="27" t="str">
        <f t="shared" ref="U43:U62" si="6">IF($I$41=$O$39,P43,IF($I$41=$O$40,100/S43*R43,""))</f>
        <v/>
      </c>
      <c r="W43" s="110">
        <f t="shared" ref="W43:W62" si="7">IF(P43=0,0,U43)</f>
        <v>0</v>
      </c>
      <c r="Y43" s="124"/>
      <c r="Z43" s="125" t="s">
        <v>66</v>
      </c>
      <c r="AA43" s="132" t="str">
        <f>IF(I41=O39,1,IF(I41=O38,"",0))</f>
        <v/>
      </c>
      <c r="AB43" s="120"/>
      <c r="AC43" s="27" t="b">
        <f>IF(ISERROR(FIND("/",P43,1))=FALSE,1)</f>
        <v>0</v>
      </c>
      <c r="AD43" s="27" t="str">
        <f>IF(ISERROR(W43&gt;0),1,"FALSCH")</f>
        <v>FALSCH</v>
      </c>
      <c r="AE43" s="270"/>
      <c r="AF43" s="290"/>
      <c r="AG43" s="189" t="s">
        <v>30</v>
      </c>
      <c r="AH43" s="430" t="s">
        <v>120</v>
      </c>
      <c r="AI43" s="431"/>
      <c r="AJ43" s="431"/>
      <c r="AK43" s="431"/>
      <c r="AL43" s="432"/>
      <c r="AM43" s="261">
        <v>12936</v>
      </c>
      <c r="AN43" s="190"/>
      <c r="AO43" s="262" t="s">
        <v>123</v>
      </c>
      <c r="AP43" s="190"/>
      <c r="AQ43" s="191">
        <f t="shared" ref="AQ43:AQ62" si="8">IF(AO43="","",IF($AO$41=$AU$39,$AQ$63*AV43/100,IF($AO$41=$AU$40,$AQ$63/AY43*AX43,"")))</f>
        <v>900000</v>
      </c>
      <c r="AR43" s="318"/>
      <c r="AS43" s="191">
        <f t="shared" ref="AS43:AS62" si="9">IF(AO43="","",IF($AO$41=$AU$39,$AS$63*AV43/100,IF($AO$41=$AU$40,$AS$63/AY43*AX43,"")))</f>
        <v>60975</v>
      </c>
      <c r="AT43" s="319"/>
      <c r="AU43" s="25" t="e">
        <f t="shared" ref="AU43:AU62" si="10">LEFT(AO43,FIND("%",AO43)-1)</f>
        <v>#VALUE!</v>
      </c>
      <c r="AV43" s="26" t="str">
        <f t="shared" ref="AV43:AV62" si="11">IFERROR(AU43,AO43)</f>
        <v>1/2</v>
      </c>
      <c r="AW43" s="282"/>
      <c r="AX43" s="25" t="str">
        <f t="shared" ref="AX43:AX62" si="12">LEFT(AO43,FIND("/",AO43)-1)</f>
        <v>1</v>
      </c>
      <c r="AY43" s="26" t="str">
        <f t="shared" ref="AY43:AY62" si="13">MID(AO43,FIND("/",AO43)+1,55)</f>
        <v>2</v>
      </c>
      <c r="AZ43" s="289"/>
      <c r="BA43" s="27">
        <f t="shared" ref="BA43:BA62" si="14">IF($AO$41=$AU$39,AV43,IF($AO$41=$AU$40,100/AY43*AX43,""))</f>
        <v>50</v>
      </c>
      <c r="BB43" s="289"/>
      <c r="BC43" s="110">
        <f t="shared" ref="BC43:BC62" si="15">IF(AV43=0,0,BA43)</f>
        <v>50</v>
      </c>
      <c r="BD43" s="289"/>
      <c r="BE43" s="124"/>
      <c r="BF43" s="125" t="s">
        <v>66</v>
      </c>
      <c r="BG43" s="132">
        <f>IF(AO41=AU39,1,IF(AO41=AU38,"",0))</f>
        <v>0</v>
      </c>
      <c r="BH43" s="320"/>
      <c r="BI43" s="27">
        <f>IF(ISERROR(FIND("/",AV43,1))=FALSE,1)</f>
        <v>1</v>
      </c>
      <c r="BJ43" s="27" t="str">
        <f>IF(ISERROR(BC43&gt;0),1,"FALSCH")</f>
        <v>FALSCH</v>
      </c>
      <c r="BK43" s="293"/>
    </row>
    <row r="44" spans="1:63" s="5" customFormat="1" ht="12" customHeight="1" x14ac:dyDescent="0.2">
      <c r="A44" s="28" t="s">
        <v>31</v>
      </c>
      <c r="B44" s="517"/>
      <c r="C44" s="518"/>
      <c r="D44" s="518"/>
      <c r="E44" s="518"/>
      <c r="F44" s="519"/>
      <c r="G44" s="139"/>
      <c r="H44" s="22"/>
      <c r="I44" s="113"/>
      <c r="J44" s="23"/>
      <c r="K44" s="147" t="str">
        <f t="shared" si="0"/>
        <v/>
      </c>
      <c r="L44" s="22"/>
      <c r="M44" s="147" t="str">
        <f t="shared" si="1"/>
        <v/>
      </c>
      <c r="O44" s="25" t="e">
        <f t="shared" si="2"/>
        <v>#VALUE!</v>
      </c>
      <c r="P44" s="26">
        <f t="shared" si="3"/>
        <v>0</v>
      </c>
      <c r="Q44" s="29"/>
      <c r="R44" s="25" t="e">
        <f t="shared" si="4"/>
        <v>#VALUE!</v>
      </c>
      <c r="S44" s="26" t="e">
        <f t="shared" si="5"/>
        <v>#VALUE!</v>
      </c>
      <c r="U44" s="27" t="str">
        <f t="shared" si="6"/>
        <v/>
      </c>
      <c r="W44" s="110">
        <f t="shared" si="7"/>
        <v>0</v>
      </c>
      <c r="Y44" s="124"/>
      <c r="Z44" s="125" t="s">
        <v>67</v>
      </c>
      <c r="AA44" s="132" t="str">
        <f>IF(I41=O40,1,IF(I41=O38,"",0))</f>
        <v/>
      </c>
      <c r="AB44" s="120"/>
      <c r="AC44" s="27" t="b">
        <f t="shared" ref="AC44:AC62" si="16">IF(ISERROR(FIND("/",P44,1))=FALSE,1)</f>
        <v>0</v>
      </c>
      <c r="AD44" s="27" t="str">
        <f t="shared" ref="AD44:AD62" si="17">IF(ISERROR(W44&gt;0),1,"FALSCH")</f>
        <v>FALSCH</v>
      </c>
      <c r="AE44" s="270"/>
      <c r="AF44" s="290"/>
      <c r="AG44" s="192" t="s">
        <v>31</v>
      </c>
      <c r="AH44" s="433" t="s">
        <v>119</v>
      </c>
      <c r="AI44" s="434"/>
      <c r="AJ44" s="434"/>
      <c r="AK44" s="434"/>
      <c r="AL44" s="435"/>
      <c r="AM44" s="263">
        <v>21990</v>
      </c>
      <c r="AN44" s="190"/>
      <c r="AO44" s="264" t="s">
        <v>124</v>
      </c>
      <c r="AP44" s="190"/>
      <c r="AQ44" s="193">
        <f t="shared" si="8"/>
        <v>300000</v>
      </c>
      <c r="AR44" s="190"/>
      <c r="AS44" s="193">
        <f t="shared" si="9"/>
        <v>20325</v>
      </c>
      <c r="AT44" s="287"/>
      <c r="AU44" s="25" t="e">
        <f t="shared" si="10"/>
        <v>#VALUE!</v>
      </c>
      <c r="AV44" s="26" t="str">
        <f t="shared" si="11"/>
        <v>1/6</v>
      </c>
      <c r="AW44" s="321"/>
      <c r="AX44" s="25" t="str">
        <f t="shared" si="12"/>
        <v>1</v>
      </c>
      <c r="AY44" s="26" t="str">
        <f t="shared" si="13"/>
        <v>6</v>
      </c>
      <c r="AZ44" s="289"/>
      <c r="BA44" s="27">
        <f t="shared" si="14"/>
        <v>16.666666666666668</v>
      </c>
      <c r="BB44" s="289"/>
      <c r="BC44" s="110">
        <f t="shared" si="15"/>
        <v>16.666666666666668</v>
      </c>
      <c r="BD44" s="289"/>
      <c r="BE44" s="124"/>
      <c r="BF44" s="125" t="s">
        <v>67</v>
      </c>
      <c r="BG44" s="132">
        <f>IF(AO41=AU40,1,IF(AO41=AU38,"",0))</f>
        <v>1</v>
      </c>
      <c r="BH44" s="320"/>
      <c r="BI44" s="27">
        <f t="shared" ref="BI44:BI62" si="18">IF(ISERROR(FIND("/",AV44,1))=FALSE,1)</f>
        <v>1</v>
      </c>
      <c r="BJ44" s="27" t="str">
        <f t="shared" ref="BJ44:BJ62" si="19">IF(ISERROR(BC44&gt;0),1,"FALSCH")</f>
        <v>FALSCH</v>
      </c>
      <c r="BK44" s="293"/>
    </row>
    <row r="45" spans="1:63" s="5" customFormat="1" ht="12" customHeight="1" x14ac:dyDescent="0.2">
      <c r="A45" s="28" t="s">
        <v>32</v>
      </c>
      <c r="B45" s="517"/>
      <c r="C45" s="518"/>
      <c r="D45" s="518"/>
      <c r="E45" s="518"/>
      <c r="F45" s="519"/>
      <c r="G45" s="139"/>
      <c r="H45" s="22"/>
      <c r="I45" s="113"/>
      <c r="J45" s="23"/>
      <c r="K45" s="147" t="str">
        <f t="shared" si="0"/>
        <v/>
      </c>
      <c r="L45" s="22"/>
      <c r="M45" s="147" t="str">
        <f t="shared" si="1"/>
        <v/>
      </c>
      <c r="O45" s="25" t="e">
        <f t="shared" si="2"/>
        <v>#VALUE!</v>
      </c>
      <c r="P45" s="26">
        <f t="shared" si="3"/>
        <v>0</v>
      </c>
      <c r="Q45" s="1"/>
      <c r="R45" s="25" t="e">
        <f t="shared" si="4"/>
        <v>#VALUE!</v>
      </c>
      <c r="S45" s="26" t="e">
        <f t="shared" si="5"/>
        <v>#VALUE!</v>
      </c>
      <c r="U45" s="27" t="str">
        <f t="shared" si="6"/>
        <v/>
      </c>
      <c r="W45" s="110">
        <f t="shared" si="7"/>
        <v>0</v>
      </c>
      <c r="Y45" s="120"/>
      <c r="Z45" s="1"/>
      <c r="AA45" s="123" t="s">
        <v>76</v>
      </c>
      <c r="AB45" s="120"/>
      <c r="AC45" s="27" t="b">
        <f t="shared" si="16"/>
        <v>0</v>
      </c>
      <c r="AD45" s="27" t="str">
        <f t="shared" si="17"/>
        <v>FALSCH</v>
      </c>
      <c r="AE45" s="270"/>
      <c r="AF45" s="290"/>
      <c r="AG45" s="192" t="s">
        <v>32</v>
      </c>
      <c r="AH45" s="433" t="s">
        <v>121</v>
      </c>
      <c r="AI45" s="434"/>
      <c r="AJ45" s="434"/>
      <c r="AK45" s="434"/>
      <c r="AL45" s="435"/>
      <c r="AM45" s="263">
        <v>22817</v>
      </c>
      <c r="AN45" s="190"/>
      <c r="AO45" s="264" t="s">
        <v>124</v>
      </c>
      <c r="AP45" s="190"/>
      <c r="AQ45" s="193">
        <f t="shared" si="8"/>
        <v>300000</v>
      </c>
      <c r="AR45" s="190"/>
      <c r="AS45" s="193">
        <f t="shared" si="9"/>
        <v>20325</v>
      </c>
      <c r="AT45" s="287"/>
      <c r="AU45" s="25" t="e">
        <f t="shared" si="10"/>
        <v>#VALUE!</v>
      </c>
      <c r="AV45" s="26" t="str">
        <f t="shared" si="11"/>
        <v>1/6</v>
      </c>
      <c r="AW45" s="282"/>
      <c r="AX45" s="25" t="str">
        <f t="shared" si="12"/>
        <v>1</v>
      </c>
      <c r="AY45" s="26" t="str">
        <f t="shared" si="13"/>
        <v>6</v>
      </c>
      <c r="AZ45" s="289"/>
      <c r="BA45" s="27">
        <f t="shared" si="14"/>
        <v>16.666666666666668</v>
      </c>
      <c r="BB45" s="289"/>
      <c r="BC45" s="110">
        <f t="shared" si="15"/>
        <v>16.666666666666668</v>
      </c>
      <c r="BD45" s="289"/>
      <c r="BE45" s="320"/>
      <c r="BF45" s="282"/>
      <c r="BG45" s="322" t="s">
        <v>76</v>
      </c>
      <c r="BH45" s="320"/>
      <c r="BI45" s="27">
        <f t="shared" si="18"/>
        <v>1</v>
      </c>
      <c r="BJ45" s="27" t="str">
        <f t="shared" si="19"/>
        <v>FALSCH</v>
      </c>
      <c r="BK45" s="293"/>
    </row>
    <row r="46" spans="1:63" s="5" customFormat="1" ht="12" customHeight="1" x14ac:dyDescent="0.2">
      <c r="A46" s="28" t="s">
        <v>33</v>
      </c>
      <c r="B46" s="517"/>
      <c r="C46" s="518"/>
      <c r="D46" s="518"/>
      <c r="E46" s="518"/>
      <c r="F46" s="519"/>
      <c r="G46" s="139"/>
      <c r="H46" s="22"/>
      <c r="I46" s="113"/>
      <c r="J46" s="23"/>
      <c r="K46" s="147" t="str">
        <f t="shared" si="0"/>
        <v/>
      </c>
      <c r="L46" s="22"/>
      <c r="M46" s="147" t="str">
        <f t="shared" si="1"/>
        <v/>
      </c>
      <c r="O46" s="25" t="e">
        <f t="shared" si="2"/>
        <v>#VALUE!</v>
      </c>
      <c r="P46" s="26">
        <f t="shared" si="3"/>
        <v>0</v>
      </c>
      <c r="Q46" s="1"/>
      <c r="R46" s="25" t="e">
        <f t="shared" si="4"/>
        <v>#VALUE!</v>
      </c>
      <c r="S46" s="26" t="e">
        <f t="shared" si="5"/>
        <v>#VALUE!</v>
      </c>
      <c r="U46" s="27" t="str">
        <f t="shared" si="6"/>
        <v/>
      </c>
      <c r="W46" s="110">
        <f t="shared" si="7"/>
        <v>0</v>
      </c>
      <c r="Y46" s="120"/>
      <c r="Z46" s="1"/>
      <c r="AA46" s="121"/>
      <c r="AB46" s="121"/>
      <c r="AC46" s="27" t="b">
        <f t="shared" si="16"/>
        <v>0</v>
      </c>
      <c r="AD46" s="27" t="str">
        <f t="shared" si="17"/>
        <v>FALSCH</v>
      </c>
      <c r="AE46" s="270"/>
      <c r="AF46" s="290"/>
      <c r="AG46" s="192" t="s">
        <v>33</v>
      </c>
      <c r="AH46" s="433" t="s">
        <v>122</v>
      </c>
      <c r="AI46" s="434"/>
      <c r="AJ46" s="434"/>
      <c r="AK46" s="434"/>
      <c r="AL46" s="435"/>
      <c r="AM46" s="263">
        <v>24101</v>
      </c>
      <c r="AN46" s="190"/>
      <c r="AO46" s="264" t="s">
        <v>124</v>
      </c>
      <c r="AP46" s="190"/>
      <c r="AQ46" s="193">
        <f t="shared" si="8"/>
        <v>300000</v>
      </c>
      <c r="AR46" s="190"/>
      <c r="AS46" s="193">
        <f t="shared" si="9"/>
        <v>20325</v>
      </c>
      <c r="AT46" s="287"/>
      <c r="AU46" s="25" t="e">
        <f t="shared" si="10"/>
        <v>#VALUE!</v>
      </c>
      <c r="AV46" s="26" t="str">
        <f t="shared" si="11"/>
        <v>1/6</v>
      </c>
      <c r="AW46" s="282"/>
      <c r="AX46" s="25" t="str">
        <f t="shared" si="12"/>
        <v>1</v>
      </c>
      <c r="AY46" s="26" t="str">
        <f t="shared" si="13"/>
        <v>6</v>
      </c>
      <c r="AZ46" s="289"/>
      <c r="BA46" s="27">
        <f t="shared" si="14"/>
        <v>16.666666666666668</v>
      </c>
      <c r="BB46" s="289"/>
      <c r="BC46" s="110">
        <f t="shared" si="15"/>
        <v>16.666666666666668</v>
      </c>
      <c r="BD46" s="289"/>
      <c r="BE46" s="320"/>
      <c r="BF46" s="282"/>
      <c r="BG46" s="323"/>
      <c r="BH46" s="323"/>
      <c r="BI46" s="27">
        <f t="shared" si="18"/>
        <v>1</v>
      </c>
      <c r="BJ46" s="27" t="str">
        <f t="shared" si="19"/>
        <v>FALSCH</v>
      </c>
      <c r="BK46" s="293"/>
    </row>
    <row r="47" spans="1:63" s="5" customFormat="1" ht="12" customHeight="1" x14ac:dyDescent="0.2">
      <c r="A47" s="28" t="s">
        <v>34</v>
      </c>
      <c r="B47" s="517"/>
      <c r="C47" s="518"/>
      <c r="D47" s="518"/>
      <c r="E47" s="518"/>
      <c r="F47" s="519"/>
      <c r="G47" s="139"/>
      <c r="H47" s="22"/>
      <c r="I47" s="113"/>
      <c r="J47" s="23"/>
      <c r="K47" s="147" t="str">
        <f t="shared" si="0"/>
        <v/>
      </c>
      <c r="L47" s="22"/>
      <c r="M47" s="147" t="str">
        <f t="shared" si="1"/>
        <v/>
      </c>
      <c r="O47" s="25" t="e">
        <f t="shared" si="2"/>
        <v>#VALUE!</v>
      </c>
      <c r="P47" s="26">
        <f t="shared" si="3"/>
        <v>0</v>
      </c>
      <c r="Q47" s="1"/>
      <c r="R47" s="25" t="e">
        <f t="shared" si="4"/>
        <v>#VALUE!</v>
      </c>
      <c r="S47" s="26" t="e">
        <f t="shared" si="5"/>
        <v>#VALUE!</v>
      </c>
      <c r="U47" s="27" t="str">
        <f t="shared" si="6"/>
        <v/>
      </c>
      <c r="W47" s="110">
        <f t="shared" si="7"/>
        <v>0</v>
      </c>
      <c r="Y47" s="120"/>
      <c r="Z47" s="1"/>
      <c r="AA47" s="120"/>
      <c r="AB47" s="120"/>
      <c r="AC47" s="27" t="b">
        <f t="shared" si="16"/>
        <v>0</v>
      </c>
      <c r="AD47" s="27" t="str">
        <f t="shared" si="17"/>
        <v>FALSCH</v>
      </c>
      <c r="AE47" s="270"/>
      <c r="AF47" s="290"/>
      <c r="AG47" s="192" t="s">
        <v>34</v>
      </c>
      <c r="AH47" s="433"/>
      <c r="AI47" s="434"/>
      <c r="AJ47" s="434"/>
      <c r="AK47" s="434"/>
      <c r="AL47" s="435"/>
      <c r="AM47" s="263"/>
      <c r="AN47" s="190"/>
      <c r="AO47" s="264"/>
      <c r="AP47" s="190"/>
      <c r="AQ47" s="193" t="str">
        <f t="shared" si="8"/>
        <v/>
      </c>
      <c r="AR47" s="190"/>
      <c r="AS47" s="193" t="str">
        <f t="shared" si="9"/>
        <v/>
      </c>
      <c r="AT47" s="287"/>
      <c r="AU47" s="25" t="e">
        <f t="shared" si="10"/>
        <v>#VALUE!</v>
      </c>
      <c r="AV47" s="26">
        <f t="shared" si="11"/>
        <v>0</v>
      </c>
      <c r="AW47" s="282"/>
      <c r="AX47" s="25" t="e">
        <f t="shared" si="12"/>
        <v>#VALUE!</v>
      </c>
      <c r="AY47" s="26" t="e">
        <f t="shared" si="13"/>
        <v>#VALUE!</v>
      </c>
      <c r="AZ47" s="289"/>
      <c r="BA47" s="27" t="e">
        <f t="shared" si="14"/>
        <v>#VALUE!</v>
      </c>
      <c r="BB47" s="289"/>
      <c r="BC47" s="110">
        <f t="shared" si="15"/>
        <v>0</v>
      </c>
      <c r="BD47" s="289"/>
      <c r="BE47" s="320"/>
      <c r="BF47" s="282"/>
      <c r="BG47" s="320"/>
      <c r="BH47" s="320"/>
      <c r="BI47" s="27" t="b">
        <f t="shared" si="18"/>
        <v>0</v>
      </c>
      <c r="BJ47" s="27" t="str">
        <f t="shared" si="19"/>
        <v>FALSCH</v>
      </c>
      <c r="BK47" s="293"/>
    </row>
    <row r="48" spans="1:63" s="5" customFormat="1" ht="12" customHeight="1" x14ac:dyDescent="0.2">
      <c r="A48" s="28" t="s">
        <v>35</v>
      </c>
      <c r="B48" s="517"/>
      <c r="C48" s="518"/>
      <c r="D48" s="518"/>
      <c r="E48" s="518"/>
      <c r="F48" s="519"/>
      <c r="G48" s="139"/>
      <c r="H48" s="22"/>
      <c r="I48" s="113"/>
      <c r="J48" s="23"/>
      <c r="K48" s="147" t="str">
        <f t="shared" si="0"/>
        <v/>
      </c>
      <c r="L48" s="22"/>
      <c r="M48" s="147" t="str">
        <f t="shared" si="1"/>
        <v/>
      </c>
      <c r="O48" s="25" t="e">
        <f t="shared" si="2"/>
        <v>#VALUE!</v>
      </c>
      <c r="P48" s="26">
        <f t="shared" si="3"/>
        <v>0</v>
      </c>
      <c r="Q48" s="1"/>
      <c r="R48" s="25" t="e">
        <f t="shared" si="4"/>
        <v>#VALUE!</v>
      </c>
      <c r="S48" s="26" t="e">
        <f t="shared" si="5"/>
        <v>#VALUE!</v>
      </c>
      <c r="T48" s="30"/>
      <c r="U48" s="27" t="str">
        <f t="shared" si="6"/>
        <v/>
      </c>
      <c r="W48" s="110">
        <f t="shared" si="7"/>
        <v>0</v>
      </c>
      <c r="Y48" s="120"/>
      <c r="Z48" s="1"/>
      <c r="AA48" s="120"/>
      <c r="AB48" s="120"/>
      <c r="AC48" s="27" t="b">
        <f t="shared" si="16"/>
        <v>0</v>
      </c>
      <c r="AD48" s="27" t="str">
        <f t="shared" si="17"/>
        <v>FALSCH</v>
      </c>
      <c r="AE48" s="270"/>
      <c r="AF48" s="290"/>
      <c r="AG48" s="192" t="s">
        <v>35</v>
      </c>
      <c r="AH48" s="433"/>
      <c r="AI48" s="434"/>
      <c r="AJ48" s="434"/>
      <c r="AK48" s="434"/>
      <c r="AL48" s="435"/>
      <c r="AM48" s="263"/>
      <c r="AN48" s="190"/>
      <c r="AO48" s="264"/>
      <c r="AP48" s="190"/>
      <c r="AQ48" s="193" t="str">
        <f t="shared" si="8"/>
        <v/>
      </c>
      <c r="AR48" s="190"/>
      <c r="AS48" s="193" t="str">
        <f t="shared" si="9"/>
        <v/>
      </c>
      <c r="AT48" s="287"/>
      <c r="AU48" s="25" t="e">
        <f t="shared" si="10"/>
        <v>#VALUE!</v>
      </c>
      <c r="AV48" s="26">
        <f t="shared" si="11"/>
        <v>0</v>
      </c>
      <c r="AW48" s="282"/>
      <c r="AX48" s="25" t="e">
        <f t="shared" si="12"/>
        <v>#VALUE!</v>
      </c>
      <c r="AY48" s="26" t="e">
        <f t="shared" si="13"/>
        <v>#VALUE!</v>
      </c>
      <c r="AZ48" s="324"/>
      <c r="BA48" s="27" t="e">
        <f t="shared" si="14"/>
        <v>#VALUE!</v>
      </c>
      <c r="BB48" s="289"/>
      <c r="BC48" s="110">
        <f t="shared" si="15"/>
        <v>0</v>
      </c>
      <c r="BD48" s="289"/>
      <c r="BE48" s="320"/>
      <c r="BF48" s="282"/>
      <c r="BG48" s="320"/>
      <c r="BH48" s="320"/>
      <c r="BI48" s="27" t="b">
        <f t="shared" si="18"/>
        <v>0</v>
      </c>
      <c r="BJ48" s="27" t="str">
        <f t="shared" si="19"/>
        <v>FALSCH</v>
      </c>
      <c r="BK48" s="293"/>
    </row>
    <row r="49" spans="1:63" s="5" customFormat="1" ht="12" customHeight="1" x14ac:dyDescent="0.2">
      <c r="A49" s="28" t="s">
        <v>36</v>
      </c>
      <c r="B49" s="517"/>
      <c r="C49" s="518"/>
      <c r="D49" s="518"/>
      <c r="E49" s="518"/>
      <c r="F49" s="519"/>
      <c r="G49" s="139"/>
      <c r="H49" s="22"/>
      <c r="I49" s="113"/>
      <c r="J49" s="23"/>
      <c r="K49" s="147" t="str">
        <f t="shared" si="0"/>
        <v/>
      </c>
      <c r="L49" s="22"/>
      <c r="M49" s="147" t="str">
        <f t="shared" si="1"/>
        <v/>
      </c>
      <c r="O49" s="25" t="e">
        <f t="shared" si="2"/>
        <v>#VALUE!</v>
      </c>
      <c r="P49" s="26">
        <f t="shared" si="3"/>
        <v>0</v>
      </c>
      <c r="Q49" s="1"/>
      <c r="R49" s="25" t="e">
        <f t="shared" si="4"/>
        <v>#VALUE!</v>
      </c>
      <c r="S49" s="26" t="e">
        <f t="shared" si="5"/>
        <v>#VALUE!</v>
      </c>
      <c r="U49" s="27" t="str">
        <f t="shared" si="6"/>
        <v/>
      </c>
      <c r="W49" s="110">
        <f t="shared" si="7"/>
        <v>0</v>
      </c>
      <c r="Y49" s="120"/>
      <c r="Z49" s="1"/>
      <c r="AA49" s="120"/>
      <c r="AB49" s="120"/>
      <c r="AC49" s="27" t="b">
        <f t="shared" si="16"/>
        <v>0</v>
      </c>
      <c r="AD49" s="27" t="str">
        <f t="shared" si="17"/>
        <v>FALSCH</v>
      </c>
      <c r="AE49" s="270"/>
      <c r="AF49" s="290"/>
      <c r="AG49" s="192" t="s">
        <v>36</v>
      </c>
      <c r="AH49" s="433"/>
      <c r="AI49" s="434"/>
      <c r="AJ49" s="434"/>
      <c r="AK49" s="434"/>
      <c r="AL49" s="435"/>
      <c r="AM49" s="263"/>
      <c r="AN49" s="190"/>
      <c r="AO49" s="264"/>
      <c r="AP49" s="190"/>
      <c r="AQ49" s="193" t="str">
        <f t="shared" si="8"/>
        <v/>
      </c>
      <c r="AR49" s="190"/>
      <c r="AS49" s="193" t="str">
        <f t="shared" si="9"/>
        <v/>
      </c>
      <c r="AT49" s="287"/>
      <c r="AU49" s="25" t="e">
        <f t="shared" si="10"/>
        <v>#VALUE!</v>
      </c>
      <c r="AV49" s="26">
        <f t="shared" si="11"/>
        <v>0</v>
      </c>
      <c r="AW49" s="282"/>
      <c r="AX49" s="25" t="e">
        <f t="shared" si="12"/>
        <v>#VALUE!</v>
      </c>
      <c r="AY49" s="26" t="e">
        <f t="shared" si="13"/>
        <v>#VALUE!</v>
      </c>
      <c r="AZ49" s="289"/>
      <c r="BA49" s="27" t="e">
        <f t="shared" si="14"/>
        <v>#VALUE!</v>
      </c>
      <c r="BB49" s="289"/>
      <c r="BC49" s="110">
        <f t="shared" si="15"/>
        <v>0</v>
      </c>
      <c r="BD49" s="289"/>
      <c r="BE49" s="320"/>
      <c r="BF49" s="282"/>
      <c r="BG49" s="320"/>
      <c r="BH49" s="320"/>
      <c r="BI49" s="27" t="b">
        <f t="shared" si="18"/>
        <v>0</v>
      </c>
      <c r="BJ49" s="27" t="str">
        <f t="shared" si="19"/>
        <v>FALSCH</v>
      </c>
      <c r="BK49" s="293"/>
    </row>
    <row r="50" spans="1:63" s="5" customFormat="1" ht="12" customHeight="1" x14ac:dyDescent="0.2">
      <c r="A50" s="28" t="s">
        <v>37</v>
      </c>
      <c r="B50" s="517"/>
      <c r="C50" s="518"/>
      <c r="D50" s="518"/>
      <c r="E50" s="518"/>
      <c r="F50" s="519"/>
      <c r="G50" s="139"/>
      <c r="H50" s="22"/>
      <c r="I50" s="113"/>
      <c r="J50" s="23"/>
      <c r="K50" s="147" t="str">
        <f t="shared" si="0"/>
        <v/>
      </c>
      <c r="L50" s="22"/>
      <c r="M50" s="147" t="str">
        <f t="shared" si="1"/>
        <v/>
      </c>
      <c r="O50" s="25" t="e">
        <f t="shared" si="2"/>
        <v>#VALUE!</v>
      </c>
      <c r="P50" s="26">
        <f t="shared" si="3"/>
        <v>0</v>
      </c>
      <c r="Q50" s="1"/>
      <c r="R50" s="25" t="e">
        <f t="shared" si="4"/>
        <v>#VALUE!</v>
      </c>
      <c r="S50" s="26" t="e">
        <f t="shared" si="5"/>
        <v>#VALUE!</v>
      </c>
      <c r="U50" s="27" t="str">
        <f t="shared" si="6"/>
        <v/>
      </c>
      <c r="W50" s="110">
        <f t="shared" si="7"/>
        <v>0</v>
      </c>
      <c r="Y50" s="120"/>
      <c r="Z50" s="1"/>
      <c r="AA50" s="120"/>
      <c r="AB50" s="120"/>
      <c r="AC50" s="27" t="b">
        <f t="shared" si="16"/>
        <v>0</v>
      </c>
      <c r="AD50" s="27" t="str">
        <f t="shared" si="17"/>
        <v>FALSCH</v>
      </c>
      <c r="AE50" s="270"/>
      <c r="AF50" s="290"/>
      <c r="AG50" s="192" t="s">
        <v>37</v>
      </c>
      <c r="AH50" s="433"/>
      <c r="AI50" s="434"/>
      <c r="AJ50" s="434"/>
      <c r="AK50" s="434"/>
      <c r="AL50" s="435"/>
      <c r="AM50" s="263"/>
      <c r="AN50" s="190"/>
      <c r="AO50" s="264"/>
      <c r="AP50" s="190"/>
      <c r="AQ50" s="193" t="str">
        <f t="shared" si="8"/>
        <v/>
      </c>
      <c r="AR50" s="190"/>
      <c r="AS50" s="193" t="str">
        <f t="shared" si="9"/>
        <v/>
      </c>
      <c r="AT50" s="287"/>
      <c r="AU50" s="25" t="e">
        <f t="shared" si="10"/>
        <v>#VALUE!</v>
      </c>
      <c r="AV50" s="26">
        <f t="shared" si="11"/>
        <v>0</v>
      </c>
      <c r="AW50" s="282"/>
      <c r="AX50" s="25" t="e">
        <f t="shared" si="12"/>
        <v>#VALUE!</v>
      </c>
      <c r="AY50" s="26" t="e">
        <f t="shared" si="13"/>
        <v>#VALUE!</v>
      </c>
      <c r="AZ50" s="289"/>
      <c r="BA50" s="27" t="e">
        <f t="shared" si="14"/>
        <v>#VALUE!</v>
      </c>
      <c r="BB50" s="289"/>
      <c r="BC50" s="110">
        <f t="shared" si="15"/>
        <v>0</v>
      </c>
      <c r="BD50" s="289"/>
      <c r="BE50" s="320"/>
      <c r="BF50" s="282"/>
      <c r="BG50" s="320"/>
      <c r="BH50" s="320"/>
      <c r="BI50" s="27" t="b">
        <f t="shared" si="18"/>
        <v>0</v>
      </c>
      <c r="BJ50" s="27" t="str">
        <f t="shared" si="19"/>
        <v>FALSCH</v>
      </c>
      <c r="BK50" s="293"/>
    </row>
    <row r="51" spans="1:63" s="5" customFormat="1" ht="12" customHeight="1" x14ac:dyDescent="0.2">
      <c r="A51" s="28" t="s">
        <v>42</v>
      </c>
      <c r="B51" s="517"/>
      <c r="C51" s="518"/>
      <c r="D51" s="518"/>
      <c r="E51" s="518"/>
      <c r="F51" s="519"/>
      <c r="G51" s="139"/>
      <c r="H51" s="22"/>
      <c r="I51" s="113"/>
      <c r="J51" s="23"/>
      <c r="K51" s="147" t="str">
        <f t="shared" si="0"/>
        <v/>
      </c>
      <c r="L51" s="22"/>
      <c r="M51" s="147" t="str">
        <f t="shared" si="1"/>
        <v/>
      </c>
      <c r="O51" s="25" t="e">
        <f t="shared" si="2"/>
        <v>#VALUE!</v>
      </c>
      <c r="P51" s="26">
        <f t="shared" si="3"/>
        <v>0</v>
      </c>
      <c r="Q51" s="1"/>
      <c r="R51" s="25" t="e">
        <f t="shared" si="4"/>
        <v>#VALUE!</v>
      </c>
      <c r="S51" s="26" t="e">
        <f t="shared" si="5"/>
        <v>#VALUE!</v>
      </c>
      <c r="U51" s="27" t="str">
        <f t="shared" si="6"/>
        <v/>
      </c>
      <c r="W51" s="110">
        <f t="shared" si="7"/>
        <v>0</v>
      </c>
      <c r="Y51" s="120"/>
      <c r="Z51" s="1"/>
      <c r="AA51" s="120"/>
      <c r="AB51" s="120"/>
      <c r="AC51" s="27" t="b">
        <f t="shared" si="16"/>
        <v>0</v>
      </c>
      <c r="AD51" s="27" t="str">
        <f t="shared" si="17"/>
        <v>FALSCH</v>
      </c>
      <c r="AE51" s="270"/>
      <c r="AF51" s="290"/>
      <c r="AG51" s="192" t="s">
        <v>42</v>
      </c>
      <c r="AH51" s="433"/>
      <c r="AI51" s="434"/>
      <c r="AJ51" s="434"/>
      <c r="AK51" s="434"/>
      <c r="AL51" s="435"/>
      <c r="AM51" s="263"/>
      <c r="AN51" s="190"/>
      <c r="AO51" s="264"/>
      <c r="AP51" s="190"/>
      <c r="AQ51" s="193" t="str">
        <f t="shared" si="8"/>
        <v/>
      </c>
      <c r="AR51" s="190"/>
      <c r="AS51" s="193" t="str">
        <f t="shared" si="9"/>
        <v/>
      </c>
      <c r="AT51" s="287"/>
      <c r="AU51" s="25" t="e">
        <f t="shared" si="10"/>
        <v>#VALUE!</v>
      </c>
      <c r="AV51" s="26">
        <f t="shared" si="11"/>
        <v>0</v>
      </c>
      <c r="AW51" s="282"/>
      <c r="AX51" s="25" t="e">
        <f t="shared" si="12"/>
        <v>#VALUE!</v>
      </c>
      <c r="AY51" s="26" t="e">
        <f t="shared" si="13"/>
        <v>#VALUE!</v>
      </c>
      <c r="AZ51" s="289"/>
      <c r="BA51" s="27" t="e">
        <f t="shared" si="14"/>
        <v>#VALUE!</v>
      </c>
      <c r="BB51" s="289"/>
      <c r="BC51" s="110">
        <f t="shared" si="15"/>
        <v>0</v>
      </c>
      <c r="BD51" s="289"/>
      <c r="BE51" s="320"/>
      <c r="BF51" s="282"/>
      <c r="BG51" s="320"/>
      <c r="BH51" s="320"/>
      <c r="BI51" s="27" t="b">
        <f t="shared" si="18"/>
        <v>0</v>
      </c>
      <c r="BJ51" s="27" t="str">
        <f t="shared" si="19"/>
        <v>FALSCH</v>
      </c>
      <c r="BK51" s="293"/>
    </row>
    <row r="52" spans="1:63" s="5" customFormat="1" ht="12" customHeight="1" x14ac:dyDescent="0.2">
      <c r="A52" s="28" t="s">
        <v>43</v>
      </c>
      <c r="B52" s="517"/>
      <c r="C52" s="518"/>
      <c r="D52" s="518"/>
      <c r="E52" s="518"/>
      <c r="F52" s="519"/>
      <c r="G52" s="139"/>
      <c r="H52" s="22"/>
      <c r="I52" s="113"/>
      <c r="J52" s="23"/>
      <c r="K52" s="147" t="str">
        <f t="shared" si="0"/>
        <v/>
      </c>
      <c r="L52" s="22"/>
      <c r="M52" s="147" t="str">
        <f t="shared" si="1"/>
        <v/>
      </c>
      <c r="O52" s="25" t="e">
        <f t="shared" si="2"/>
        <v>#VALUE!</v>
      </c>
      <c r="P52" s="26">
        <f t="shared" si="3"/>
        <v>0</v>
      </c>
      <c r="Q52" s="1"/>
      <c r="R52" s="25" t="e">
        <f t="shared" si="4"/>
        <v>#VALUE!</v>
      </c>
      <c r="S52" s="26" t="e">
        <f t="shared" si="5"/>
        <v>#VALUE!</v>
      </c>
      <c r="U52" s="27" t="str">
        <f t="shared" si="6"/>
        <v/>
      </c>
      <c r="W52" s="110">
        <f t="shared" si="7"/>
        <v>0</v>
      </c>
      <c r="Y52" s="120"/>
      <c r="Z52" s="1"/>
      <c r="AA52" s="120"/>
      <c r="AB52" s="120"/>
      <c r="AC52" s="27" t="b">
        <f t="shared" si="16"/>
        <v>0</v>
      </c>
      <c r="AD52" s="27" t="str">
        <f t="shared" si="17"/>
        <v>FALSCH</v>
      </c>
      <c r="AE52" s="270"/>
      <c r="AF52" s="290"/>
      <c r="AG52" s="192" t="s">
        <v>43</v>
      </c>
      <c r="AH52" s="433"/>
      <c r="AI52" s="434"/>
      <c r="AJ52" s="434"/>
      <c r="AK52" s="434"/>
      <c r="AL52" s="435"/>
      <c r="AM52" s="263"/>
      <c r="AN52" s="190"/>
      <c r="AO52" s="264"/>
      <c r="AP52" s="190"/>
      <c r="AQ52" s="193" t="str">
        <f t="shared" si="8"/>
        <v/>
      </c>
      <c r="AR52" s="190"/>
      <c r="AS52" s="193" t="str">
        <f t="shared" si="9"/>
        <v/>
      </c>
      <c r="AT52" s="287"/>
      <c r="AU52" s="25" t="e">
        <f t="shared" si="10"/>
        <v>#VALUE!</v>
      </c>
      <c r="AV52" s="26">
        <f t="shared" si="11"/>
        <v>0</v>
      </c>
      <c r="AW52" s="282"/>
      <c r="AX52" s="25" t="e">
        <f t="shared" si="12"/>
        <v>#VALUE!</v>
      </c>
      <c r="AY52" s="26" t="e">
        <f t="shared" si="13"/>
        <v>#VALUE!</v>
      </c>
      <c r="AZ52" s="289"/>
      <c r="BA52" s="27" t="e">
        <f t="shared" si="14"/>
        <v>#VALUE!</v>
      </c>
      <c r="BB52" s="289"/>
      <c r="BC52" s="110">
        <f t="shared" si="15"/>
        <v>0</v>
      </c>
      <c r="BD52" s="289"/>
      <c r="BE52" s="320"/>
      <c r="BF52" s="282"/>
      <c r="BG52" s="320"/>
      <c r="BH52" s="320"/>
      <c r="BI52" s="27" t="b">
        <f t="shared" si="18"/>
        <v>0</v>
      </c>
      <c r="BJ52" s="27" t="str">
        <f t="shared" si="19"/>
        <v>FALSCH</v>
      </c>
      <c r="BK52" s="293"/>
    </row>
    <row r="53" spans="1:63" s="5" customFormat="1" ht="12" customHeight="1" x14ac:dyDescent="0.2">
      <c r="A53" s="28" t="s">
        <v>44</v>
      </c>
      <c r="B53" s="517"/>
      <c r="C53" s="518"/>
      <c r="D53" s="518"/>
      <c r="E53" s="518"/>
      <c r="F53" s="519"/>
      <c r="G53" s="139"/>
      <c r="H53" s="22"/>
      <c r="I53" s="113"/>
      <c r="J53" s="23"/>
      <c r="K53" s="147" t="str">
        <f t="shared" si="0"/>
        <v/>
      </c>
      <c r="L53" s="22"/>
      <c r="M53" s="147" t="str">
        <f t="shared" si="1"/>
        <v/>
      </c>
      <c r="O53" s="25" t="e">
        <f t="shared" si="2"/>
        <v>#VALUE!</v>
      </c>
      <c r="P53" s="26">
        <f t="shared" si="3"/>
        <v>0</v>
      </c>
      <c r="Q53" s="1"/>
      <c r="R53" s="25" t="e">
        <f t="shared" si="4"/>
        <v>#VALUE!</v>
      </c>
      <c r="S53" s="26" t="e">
        <f t="shared" si="5"/>
        <v>#VALUE!</v>
      </c>
      <c r="U53" s="27" t="str">
        <f t="shared" si="6"/>
        <v/>
      </c>
      <c r="W53" s="110">
        <f t="shared" si="7"/>
        <v>0</v>
      </c>
      <c r="Y53" s="120"/>
      <c r="Z53" s="1"/>
      <c r="AA53" s="120"/>
      <c r="AB53" s="120"/>
      <c r="AC53" s="27" t="b">
        <f t="shared" si="16"/>
        <v>0</v>
      </c>
      <c r="AD53" s="27" t="str">
        <f t="shared" si="17"/>
        <v>FALSCH</v>
      </c>
      <c r="AE53" s="270"/>
      <c r="AF53" s="290"/>
      <c r="AG53" s="192" t="s">
        <v>44</v>
      </c>
      <c r="AH53" s="433"/>
      <c r="AI53" s="434"/>
      <c r="AJ53" s="434"/>
      <c r="AK53" s="434"/>
      <c r="AL53" s="435"/>
      <c r="AM53" s="263"/>
      <c r="AN53" s="190"/>
      <c r="AO53" s="264"/>
      <c r="AP53" s="190"/>
      <c r="AQ53" s="193" t="str">
        <f t="shared" si="8"/>
        <v/>
      </c>
      <c r="AR53" s="190"/>
      <c r="AS53" s="193" t="str">
        <f t="shared" si="9"/>
        <v/>
      </c>
      <c r="AT53" s="287"/>
      <c r="AU53" s="25" t="e">
        <f t="shared" si="10"/>
        <v>#VALUE!</v>
      </c>
      <c r="AV53" s="26">
        <f t="shared" si="11"/>
        <v>0</v>
      </c>
      <c r="AW53" s="282"/>
      <c r="AX53" s="25" t="e">
        <f t="shared" si="12"/>
        <v>#VALUE!</v>
      </c>
      <c r="AY53" s="26" t="e">
        <f t="shared" si="13"/>
        <v>#VALUE!</v>
      </c>
      <c r="AZ53" s="289"/>
      <c r="BA53" s="27" t="e">
        <f t="shared" si="14"/>
        <v>#VALUE!</v>
      </c>
      <c r="BB53" s="289"/>
      <c r="BC53" s="110">
        <f t="shared" si="15"/>
        <v>0</v>
      </c>
      <c r="BD53" s="289"/>
      <c r="BE53" s="320"/>
      <c r="BF53" s="282"/>
      <c r="BG53" s="320"/>
      <c r="BH53" s="320"/>
      <c r="BI53" s="27" t="b">
        <f t="shared" si="18"/>
        <v>0</v>
      </c>
      <c r="BJ53" s="27" t="str">
        <f t="shared" si="19"/>
        <v>FALSCH</v>
      </c>
      <c r="BK53" s="293"/>
    </row>
    <row r="54" spans="1:63" s="5" customFormat="1" ht="12" customHeight="1" x14ac:dyDescent="0.2">
      <c r="A54" s="28" t="s">
        <v>45</v>
      </c>
      <c r="B54" s="517"/>
      <c r="C54" s="518"/>
      <c r="D54" s="518"/>
      <c r="E54" s="518"/>
      <c r="F54" s="519"/>
      <c r="G54" s="139"/>
      <c r="H54" s="22"/>
      <c r="I54" s="113"/>
      <c r="J54" s="23"/>
      <c r="K54" s="147" t="str">
        <f t="shared" si="0"/>
        <v/>
      </c>
      <c r="L54" s="22"/>
      <c r="M54" s="147" t="str">
        <f t="shared" si="1"/>
        <v/>
      </c>
      <c r="O54" s="25" t="e">
        <f t="shared" si="2"/>
        <v>#VALUE!</v>
      </c>
      <c r="P54" s="26">
        <f t="shared" si="3"/>
        <v>0</v>
      </c>
      <c r="Q54" s="1"/>
      <c r="R54" s="25" t="e">
        <f t="shared" si="4"/>
        <v>#VALUE!</v>
      </c>
      <c r="S54" s="26" t="e">
        <f t="shared" si="5"/>
        <v>#VALUE!</v>
      </c>
      <c r="U54" s="27" t="str">
        <f t="shared" si="6"/>
        <v/>
      </c>
      <c r="W54" s="110">
        <f t="shared" si="7"/>
        <v>0</v>
      </c>
      <c r="Y54" s="120"/>
      <c r="Z54" s="1"/>
      <c r="AA54" s="120"/>
      <c r="AB54" s="120"/>
      <c r="AC54" s="27" t="b">
        <f t="shared" si="16"/>
        <v>0</v>
      </c>
      <c r="AD54" s="27" t="str">
        <f t="shared" si="17"/>
        <v>FALSCH</v>
      </c>
      <c r="AE54" s="270"/>
      <c r="AF54" s="290"/>
      <c r="AG54" s="192" t="s">
        <v>45</v>
      </c>
      <c r="AH54" s="433"/>
      <c r="AI54" s="434"/>
      <c r="AJ54" s="434"/>
      <c r="AK54" s="434"/>
      <c r="AL54" s="435"/>
      <c r="AM54" s="263"/>
      <c r="AN54" s="190"/>
      <c r="AO54" s="264"/>
      <c r="AP54" s="190"/>
      <c r="AQ54" s="193" t="str">
        <f t="shared" si="8"/>
        <v/>
      </c>
      <c r="AR54" s="190"/>
      <c r="AS54" s="193" t="str">
        <f t="shared" si="9"/>
        <v/>
      </c>
      <c r="AT54" s="287"/>
      <c r="AU54" s="25" t="e">
        <f t="shared" si="10"/>
        <v>#VALUE!</v>
      </c>
      <c r="AV54" s="26">
        <f t="shared" si="11"/>
        <v>0</v>
      </c>
      <c r="AW54" s="282"/>
      <c r="AX54" s="25" t="e">
        <f t="shared" si="12"/>
        <v>#VALUE!</v>
      </c>
      <c r="AY54" s="26" t="e">
        <f t="shared" si="13"/>
        <v>#VALUE!</v>
      </c>
      <c r="AZ54" s="289"/>
      <c r="BA54" s="27" t="e">
        <f t="shared" si="14"/>
        <v>#VALUE!</v>
      </c>
      <c r="BB54" s="289"/>
      <c r="BC54" s="110">
        <f t="shared" si="15"/>
        <v>0</v>
      </c>
      <c r="BD54" s="289"/>
      <c r="BE54" s="320"/>
      <c r="BF54" s="282"/>
      <c r="BG54" s="320"/>
      <c r="BH54" s="320"/>
      <c r="BI54" s="27" t="b">
        <f t="shared" si="18"/>
        <v>0</v>
      </c>
      <c r="BJ54" s="27" t="str">
        <f t="shared" si="19"/>
        <v>FALSCH</v>
      </c>
      <c r="BK54" s="293"/>
    </row>
    <row r="55" spans="1:63" s="5" customFormat="1" ht="12" customHeight="1" x14ac:dyDescent="0.2">
      <c r="A55" s="28" t="s">
        <v>46</v>
      </c>
      <c r="B55" s="517"/>
      <c r="C55" s="518"/>
      <c r="D55" s="518"/>
      <c r="E55" s="518"/>
      <c r="F55" s="519"/>
      <c r="G55" s="139"/>
      <c r="H55" s="22"/>
      <c r="I55" s="113"/>
      <c r="J55" s="23"/>
      <c r="K55" s="147" t="str">
        <f t="shared" si="0"/>
        <v/>
      </c>
      <c r="L55" s="22"/>
      <c r="M55" s="147" t="str">
        <f t="shared" si="1"/>
        <v/>
      </c>
      <c r="O55" s="25" t="e">
        <f t="shared" si="2"/>
        <v>#VALUE!</v>
      </c>
      <c r="P55" s="26">
        <f t="shared" si="3"/>
        <v>0</v>
      </c>
      <c r="Q55" s="1"/>
      <c r="R55" s="25" t="e">
        <f t="shared" si="4"/>
        <v>#VALUE!</v>
      </c>
      <c r="S55" s="26" t="e">
        <f t="shared" si="5"/>
        <v>#VALUE!</v>
      </c>
      <c r="U55" s="27" t="str">
        <f t="shared" si="6"/>
        <v/>
      </c>
      <c r="W55" s="110">
        <f t="shared" si="7"/>
        <v>0</v>
      </c>
      <c r="Y55" s="120"/>
      <c r="Z55" s="1"/>
      <c r="AA55" s="120"/>
      <c r="AB55" s="120"/>
      <c r="AC55" s="27" t="b">
        <f t="shared" si="16"/>
        <v>0</v>
      </c>
      <c r="AD55" s="27" t="str">
        <f t="shared" si="17"/>
        <v>FALSCH</v>
      </c>
      <c r="AE55" s="270"/>
      <c r="AF55" s="290"/>
      <c r="AG55" s="192" t="s">
        <v>46</v>
      </c>
      <c r="AH55" s="433"/>
      <c r="AI55" s="434"/>
      <c r="AJ55" s="434"/>
      <c r="AK55" s="434"/>
      <c r="AL55" s="435"/>
      <c r="AM55" s="263"/>
      <c r="AN55" s="190"/>
      <c r="AO55" s="264"/>
      <c r="AP55" s="190"/>
      <c r="AQ55" s="193" t="str">
        <f t="shared" si="8"/>
        <v/>
      </c>
      <c r="AR55" s="190"/>
      <c r="AS55" s="193" t="str">
        <f t="shared" si="9"/>
        <v/>
      </c>
      <c r="AT55" s="287"/>
      <c r="AU55" s="25" t="e">
        <f t="shared" si="10"/>
        <v>#VALUE!</v>
      </c>
      <c r="AV55" s="26">
        <f t="shared" si="11"/>
        <v>0</v>
      </c>
      <c r="AW55" s="282"/>
      <c r="AX55" s="25" t="e">
        <f t="shared" si="12"/>
        <v>#VALUE!</v>
      </c>
      <c r="AY55" s="26" t="e">
        <f t="shared" si="13"/>
        <v>#VALUE!</v>
      </c>
      <c r="AZ55" s="289"/>
      <c r="BA55" s="27" t="e">
        <f t="shared" si="14"/>
        <v>#VALUE!</v>
      </c>
      <c r="BB55" s="289"/>
      <c r="BC55" s="110">
        <f t="shared" si="15"/>
        <v>0</v>
      </c>
      <c r="BD55" s="289"/>
      <c r="BE55" s="320"/>
      <c r="BF55" s="282"/>
      <c r="BG55" s="320"/>
      <c r="BH55" s="320"/>
      <c r="BI55" s="27" t="b">
        <f t="shared" si="18"/>
        <v>0</v>
      </c>
      <c r="BJ55" s="27" t="str">
        <f t="shared" si="19"/>
        <v>FALSCH</v>
      </c>
      <c r="BK55" s="293"/>
    </row>
    <row r="56" spans="1:63" s="5" customFormat="1" ht="12" customHeight="1" x14ac:dyDescent="0.2">
      <c r="A56" s="28" t="s">
        <v>47</v>
      </c>
      <c r="B56" s="517"/>
      <c r="C56" s="518"/>
      <c r="D56" s="518"/>
      <c r="E56" s="518"/>
      <c r="F56" s="519"/>
      <c r="G56" s="139"/>
      <c r="H56" s="22"/>
      <c r="I56" s="113"/>
      <c r="J56" s="23"/>
      <c r="K56" s="147" t="str">
        <f t="shared" si="0"/>
        <v/>
      </c>
      <c r="L56" s="22"/>
      <c r="M56" s="147" t="str">
        <f t="shared" si="1"/>
        <v/>
      </c>
      <c r="O56" s="25" t="e">
        <f t="shared" si="2"/>
        <v>#VALUE!</v>
      </c>
      <c r="P56" s="26">
        <f t="shared" si="3"/>
        <v>0</v>
      </c>
      <c r="Q56" s="1"/>
      <c r="R56" s="25" t="e">
        <f t="shared" si="4"/>
        <v>#VALUE!</v>
      </c>
      <c r="S56" s="26" t="e">
        <f t="shared" si="5"/>
        <v>#VALUE!</v>
      </c>
      <c r="U56" s="27" t="str">
        <f t="shared" si="6"/>
        <v/>
      </c>
      <c r="W56" s="110">
        <f t="shared" si="7"/>
        <v>0</v>
      </c>
      <c r="Y56" s="120"/>
      <c r="Z56" s="1"/>
      <c r="AA56" s="120"/>
      <c r="AB56" s="120"/>
      <c r="AC56" s="27" t="b">
        <f t="shared" si="16"/>
        <v>0</v>
      </c>
      <c r="AD56" s="27" t="str">
        <f t="shared" si="17"/>
        <v>FALSCH</v>
      </c>
      <c r="AE56" s="270"/>
      <c r="AF56" s="290"/>
      <c r="AG56" s="192" t="s">
        <v>47</v>
      </c>
      <c r="AH56" s="433"/>
      <c r="AI56" s="434"/>
      <c r="AJ56" s="434"/>
      <c r="AK56" s="434"/>
      <c r="AL56" s="435"/>
      <c r="AM56" s="263"/>
      <c r="AN56" s="190"/>
      <c r="AO56" s="264"/>
      <c r="AP56" s="190"/>
      <c r="AQ56" s="193" t="str">
        <f t="shared" si="8"/>
        <v/>
      </c>
      <c r="AR56" s="190"/>
      <c r="AS56" s="193" t="str">
        <f t="shared" si="9"/>
        <v/>
      </c>
      <c r="AT56" s="287"/>
      <c r="AU56" s="25" t="e">
        <f t="shared" si="10"/>
        <v>#VALUE!</v>
      </c>
      <c r="AV56" s="26">
        <f t="shared" si="11"/>
        <v>0</v>
      </c>
      <c r="AW56" s="282"/>
      <c r="AX56" s="25" t="e">
        <f t="shared" si="12"/>
        <v>#VALUE!</v>
      </c>
      <c r="AY56" s="26" t="e">
        <f t="shared" si="13"/>
        <v>#VALUE!</v>
      </c>
      <c r="AZ56" s="289"/>
      <c r="BA56" s="27" t="e">
        <f t="shared" si="14"/>
        <v>#VALUE!</v>
      </c>
      <c r="BB56" s="289"/>
      <c r="BC56" s="110">
        <f t="shared" si="15"/>
        <v>0</v>
      </c>
      <c r="BD56" s="289"/>
      <c r="BE56" s="320"/>
      <c r="BF56" s="282"/>
      <c r="BG56" s="320"/>
      <c r="BH56" s="320"/>
      <c r="BI56" s="27" t="b">
        <f t="shared" si="18"/>
        <v>0</v>
      </c>
      <c r="BJ56" s="27" t="str">
        <f t="shared" si="19"/>
        <v>FALSCH</v>
      </c>
      <c r="BK56" s="293"/>
    </row>
    <row r="57" spans="1:63" s="5" customFormat="1" ht="12" customHeight="1" x14ac:dyDescent="0.2">
      <c r="A57" s="28" t="s">
        <v>48</v>
      </c>
      <c r="B57" s="517"/>
      <c r="C57" s="518"/>
      <c r="D57" s="518"/>
      <c r="E57" s="518"/>
      <c r="F57" s="519"/>
      <c r="G57" s="139"/>
      <c r="H57" s="22"/>
      <c r="I57" s="113"/>
      <c r="J57" s="23"/>
      <c r="K57" s="147" t="str">
        <f t="shared" si="0"/>
        <v/>
      </c>
      <c r="L57" s="22"/>
      <c r="M57" s="147" t="str">
        <f t="shared" si="1"/>
        <v/>
      </c>
      <c r="O57" s="25" t="e">
        <f t="shared" si="2"/>
        <v>#VALUE!</v>
      </c>
      <c r="P57" s="26">
        <f t="shared" si="3"/>
        <v>0</v>
      </c>
      <c r="Q57" s="1"/>
      <c r="R57" s="25" t="e">
        <f t="shared" si="4"/>
        <v>#VALUE!</v>
      </c>
      <c r="S57" s="26" t="e">
        <f t="shared" si="5"/>
        <v>#VALUE!</v>
      </c>
      <c r="U57" s="27" t="str">
        <f t="shared" si="6"/>
        <v/>
      </c>
      <c r="W57" s="110">
        <f t="shared" si="7"/>
        <v>0</v>
      </c>
      <c r="Y57" s="120"/>
      <c r="Z57" s="1"/>
      <c r="AA57" s="120"/>
      <c r="AB57" s="120"/>
      <c r="AC57" s="27" t="b">
        <f t="shared" si="16"/>
        <v>0</v>
      </c>
      <c r="AD57" s="27" t="str">
        <f t="shared" si="17"/>
        <v>FALSCH</v>
      </c>
      <c r="AE57" s="270"/>
      <c r="AF57" s="290"/>
      <c r="AG57" s="192" t="s">
        <v>48</v>
      </c>
      <c r="AH57" s="433"/>
      <c r="AI57" s="434"/>
      <c r="AJ57" s="434"/>
      <c r="AK57" s="434"/>
      <c r="AL57" s="435"/>
      <c r="AM57" s="263"/>
      <c r="AN57" s="190"/>
      <c r="AO57" s="264"/>
      <c r="AP57" s="190"/>
      <c r="AQ57" s="193" t="str">
        <f t="shared" si="8"/>
        <v/>
      </c>
      <c r="AR57" s="190"/>
      <c r="AS57" s="193" t="str">
        <f t="shared" si="9"/>
        <v/>
      </c>
      <c r="AT57" s="287"/>
      <c r="AU57" s="25" t="e">
        <f t="shared" si="10"/>
        <v>#VALUE!</v>
      </c>
      <c r="AV57" s="26">
        <f t="shared" si="11"/>
        <v>0</v>
      </c>
      <c r="AW57" s="282"/>
      <c r="AX57" s="25" t="e">
        <f t="shared" si="12"/>
        <v>#VALUE!</v>
      </c>
      <c r="AY57" s="26" t="e">
        <f t="shared" si="13"/>
        <v>#VALUE!</v>
      </c>
      <c r="AZ57" s="289"/>
      <c r="BA57" s="27" t="e">
        <f t="shared" si="14"/>
        <v>#VALUE!</v>
      </c>
      <c r="BB57" s="289"/>
      <c r="BC57" s="110">
        <f t="shared" si="15"/>
        <v>0</v>
      </c>
      <c r="BD57" s="289"/>
      <c r="BE57" s="320"/>
      <c r="BF57" s="282"/>
      <c r="BG57" s="320"/>
      <c r="BH57" s="320"/>
      <c r="BI57" s="27" t="b">
        <f t="shared" si="18"/>
        <v>0</v>
      </c>
      <c r="BJ57" s="27" t="str">
        <f t="shared" si="19"/>
        <v>FALSCH</v>
      </c>
      <c r="BK57" s="293"/>
    </row>
    <row r="58" spans="1:63" s="5" customFormat="1" ht="12" customHeight="1" x14ac:dyDescent="0.2">
      <c r="A58" s="28" t="s">
        <v>49</v>
      </c>
      <c r="B58" s="517"/>
      <c r="C58" s="518"/>
      <c r="D58" s="518"/>
      <c r="E58" s="518"/>
      <c r="F58" s="519"/>
      <c r="G58" s="139"/>
      <c r="H58" s="22"/>
      <c r="I58" s="113"/>
      <c r="J58" s="23"/>
      <c r="K58" s="147" t="str">
        <f t="shared" si="0"/>
        <v/>
      </c>
      <c r="L58" s="22"/>
      <c r="M58" s="147" t="str">
        <f t="shared" si="1"/>
        <v/>
      </c>
      <c r="O58" s="25" t="e">
        <f t="shared" si="2"/>
        <v>#VALUE!</v>
      </c>
      <c r="P58" s="26">
        <f t="shared" si="3"/>
        <v>0</v>
      </c>
      <c r="Q58" s="1"/>
      <c r="R58" s="25" t="e">
        <f t="shared" si="4"/>
        <v>#VALUE!</v>
      </c>
      <c r="S58" s="26" t="e">
        <f t="shared" si="5"/>
        <v>#VALUE!</v>
      </c>
      <c r="U58" s="27" t="str">
        <f t="shared" si="6"/>
        <v/>
      </c>
      <c r="W58" s="110">
        <f t="shared" si="7"/>
        <v>0</v>
      </c>
      <c r="Y58" s="120"/>
      <c r="Z58" s="1"/>
      <c r="AA58" s="120"/>
      <c r="AB58" s="120"/>
      <c r="AC58" s="27" t="b">
        <f t="shared" si="16"/>
        <v>0</v>
      </c>
      <c r="AD58" s="27" t="str">
        <f t="shared" si="17"/>
        <v>FALSCH</v>
      </c>
      <c r="AE58" s="270"/>
      <c r="AF58" s="290"/>
      <c r="AG58" s="192" t="s">
        <v>49</v>
      </c>
      <c r="AH58" s="433"/>
      <c r="AI58" s="434"/>
      <c r="AJ58" s="434"/>
      <c r="AK58" s="434"/>
      <c r="AL58" s="435"/>
      <c r="AM58" s="263"/>
      <c r="AN58" s="190"/>
      <c r="AO58" s="264"/>
      <c r="AP58" s="190"/>
      <c r="AQ58" s="193" t="str">
        <f t="shared" si="8"/>
        <v/>
      </c>
      <c r="AR58" s="190"/>
      <c r="AS58" s="193" t="str">
        <f t="shared" si="9"/>
        <v/>
      </c>
      <c r="AT58" s="287"/>
      <c r="AU58" s="25" t="e">
        <f t="shared" si="10"/>
        <v>#VALUE!</v>
      </c>
      <c r="AV58" s="26">
        <f t="shared" si="11"/>
        <v>0</v>
      </c>
      <c r="AW58" s="282"/>
      <c r="AX58" s="25" t="e">
        <f t="shared" si="12"/>
        <v>#VALUE!</v>
      </c>
      <c r="AY58" s="26" t="e">
        <f t="shared" si="13"/>
        <v>#VALUE!</v>
      </c>
      <c r="AZ58" s="289"/>
      <c r="BA58" s="27" t="e">
        <f t="shared" si="14"/>
        <v>#VALUE!</v>
      </c>
      <c r="BB58" s="289"/>
      <c r="BC58" s="110">
        <f t="shared" si="15"/>
        <v>0</v>
      </c>
      <c r="BD58" s="289"/>
      <c r="BE58" s="320"/>
      <c r="BF58" s="282"/>
      <c r="BG58" s="320"/>
      <c r="BH58" s="320"/>
      <c r="BI58" s="27" t="b">
        <f t="shared" si="18"/>
        <v>0</v>
      </c>
      <c r="BJ58" s="27" t="str">
        <f t="shared" si="19"/>
        <v>FALSCH</v>
      </c>
      <c r="BK58" s="293"/>
    </row>
    <row r="59" spans="1:63" s="5" customFormat="1" ht="12" customHeight="1" x14ac:dyDescent="0.2">
      <c r="A59" s="28" t="s">
        <v>50</v>
      </c>
      <c r="B59" s="517"/>
      <c r="C59" s="518"/>
      <c r="D59" s="518"/>
      <c r="E59" s="518"/>
      <c r="F59" s="519"/>
      <c r="G59" s="139"/>
      <c r="H59" s="22"/>
      <c r="I59" s="113"/>
      <c r="J59" s="23"/>
      <c r="K59" s="147" t="str">
        <f t="shared" si="0"/>
        <v/>
      </c>
      <c r="L59" s="22"/>
      <c r="M59" s="147" t="str">
        <f t="shared" si="1"/>
        <v/>
      </c>
      <c r="O59" s="25" t="e">
        <f t="shared" si="2"/>
        <v>#VALUE!</v>
      </c>
      <c r="P59" s="26">
        <f t="shared" si="3"/>
        <v>0</v>
      </c>
      <c r="Q59" s="1"/>
      <c r="R59" s="25" t="e">
        <f t="shared" si="4"/>
        <v>#VALUE!</v>
      </c>
      <c r="S59" s="26" t="e">
        <f t="shared" si="5"/>
        <v>#VALUE!</v>
      </c>
      <c r="U59" s="27" t="str">
        <f t="shared" si="6"/>
        <v/>
      </c>
      <c r="W59" s="110">
        <f t="shared" si="7"/>
        <v>0</v>
      </c>
      <c r="Y59" s="120"/>
      <c r="Z59" s="1"/>
      <c r="AA59" s="120"/>
      <c r="AB59" s="120"/>
      <c r="AC59" s="27" t="b">
        <f t="shared" si="16"/>
        <v>0</v>
      </c>
      <c r="AD59" s="27" t="str">
        <f t="shared" si="17"/>
        <v>FALSCH</v>
      </c>
      <c r="AE59" s="270"/>
      <c r="AF59" s="290"/>
      <c r="AG59" s="192" t="s">
        <v>50</v>
      </c>
      <c r="AH59" s="433"/>
      <c r="AI59" s="434"/>
      <c r="AJ59" s="434"/>
      <c r="AK59" s="434"/>
      <c r="AL59" s="435"/>
      <c r="AM59" s="263"/>
      <c r="AN59" s="190"/>
      <c r="AO59" s="264"/>
      <c r="AP59" s="190"/>
      <c r="AQ59" s="193" t="str">
        <f t="shared" si="8"/>
        <v/>
      </c>
      <c r="AR59" s="190"/>
      <c r="AS59" s="193" t="str">
        <f t="shared" si="9"/>
        <v/>
      </c>
      <c r="AT59" s="287"/>
      <c r="AU59" s="25" t="e">
        <f t="shared" si="10"/>
        <v>#VALUE!</v>
      </c>
      <c r="AV59" s="26">
        <f t="shared" si="11"/>
        <v>0</v>
      </c>
      <c r="AW59" s="282"/>
      <c r="AX59" s="25" t="e">
        <f t="shared" si="12"/>
        <v>#VALUE!</v>
      </c>
      <c r="AY59" s="26" t="e">
        <f t="shared" si="13"/>
        <v>#VALUE!</v>
      </c>
      <c r="AZ59" s="289"/>
      <c r="BA59" s="27" t="e">
        <f t="shared" si="14"/>
        <v>#VALUE!</v>
      </c>
      <c r="BB59" s="289"/>
      <c r="BC59" s="110">
        <f t="shared" si="15"/>
        <v>0</v>
      </c>
      <c r="BD59" s="289"/>
      <c r="BE59" s="320"/>
      <c r="BF59" s="282"/>
      <c r="BG59" s="320"/>
      <c r="BH59" s="320"/>
      <c r="BI59" s="27" t="b">
        <f t="shared" si="18"/>
        <v>0</v>
      </c>
      <c r="BJ59" s="27" t="str">
        <f t="shared" si="19"/>
        <v>FALSCH</v>
      </c>
      <c r="BK59" s="293"/>
    </row>
    <row r="60" spans="1:63" s="5" customFormat="1" ht="12" customHeight="1" x14ac:dyDescent="0.2">
      <c r="A60" s="28" t="s">
        <v>51</v>
      </c>
      <c r="B60" s="517"/>
      <c r="C60" s="518"/>
      <c r="D60" s="518"/>
      <c r="E60" s="518"/>
      <c r="F60" s="519"/>
      <c r="G60" s="139"/>
      <c r="H60" s="22"/>
      <c r="I60" s="113"/>
      <c r="J60" s="23"/>
      <c r="K60" s="147" t="str">
        <f t="shared" si="0"/>
        <v/>
      </c>
      <c r="L60" s="22"/>
      <c r="M60" s="147" t="str">
        <f t="shared" si="1"/>
        <v/>
      </c>
      <c r="O60" s="25" t="e">
        <f t="shared" si="2"/>
        <v>#VALUE!</v>
      </c>
      <c r="P60" s="26">
        <f t="shared" si="3"/>
        <v>0</v>
      </c>
      <c r="Q60" s="1"/>
      <c r="R60" s="25" t="e">
        <f t="shared" si="4"/>
        <v>#VALUE!</v>
      </c>
      <c r="S60" s="26" t="e">
        <f t="shared" si="5"/>
        <v>#VALUE!</v>
      </c>
      <c r="U60" s="27" t="str">
        <f t="shared" si="6"/>
        <v/>
      </c>
      <c r="W60" s="110">
        <f t="shared" si="7"/>
        <v>0</v>
      </c>
      <c r="Y60" s="120"/>
      <c r="Z60" s="1"/>
      <c r="AA60" s="120"/>
      <c r="AB60" s="120"/>
      <c r="AC60" s="27" t="b">
        <f t="shared" si="16"/>
        <v>0</v>
      </c>
      <c r="AD60" s="27" t="str">
        <f t="shared" si="17"/>
        <v>FALSCH</v>
      </c>
      <c r="AE60" s="270"/>
      <c r="AF60" s="290"/>
      <c r="AG60" s="192" t="s">
        <v>51</v>
      </c>
      <c r="AH60" s="433"/>
      <c r="AI60" s="434"/>
      <c r="AJ60" s="434"/>
      <c r="AK60" s="434"/>
      <c r="AL60" s="435"/>
      <c r="AM60" s="263"/>
      <c r="AN60" s="190"/>
      <c r="AO60" s="264"/>
      <c r="AP60" s="190"/>
      <c r="AQ60" s="193" t="str">
        <f t="shared" si="8"/>
        <v/>
      </c>
      <c r="AR60" s="190"/>
      <c r="AS60" s="193" t="str">
        <f t="shared" si="9"/>
        <v/>
      </c>
      <c r="AT60" s="287"/>
      <c r="AU60" s="25" t="e">
        <f t="shared" si="10"/>
        <v>#VALUE!</v>
      </c>
      <c r="AV60" s="26">
        <f t="shared" si="11"/>
        <v>0</v>
      </c>
      <c r="AW60" s="282"/>
      <c r="AX60" s="25" t="e">
        <f t="shared" si="12"/>
        <v>#VALUE!</v>
      </c>
      <c r="AY60" s="26" t="e">
        <f t="shared" si="13"/>
        <v>#VALUE!</v>
      </c>
      <c r="AZ60" s="289"/>
      <c r="BA60" s="27" t="e">
        <f t="shared" si="14"/>
        <v>#VALUE!</v>
      </c>
      <c r="BB60" s="289"/>
      <c r="BC60" s="110">
        <f t="shared" si="15"/>
        <v>0</v>
      </c>
      <c r="BD60" s="289"/>
      <c r="BE60" s="320"/>
      <c r="BF60" s="282"/>
      <c r="BG60" s="320"/>
      <c r="BH60" s="320"/>
      <c r="BI60" s="27" t="b">
        <f t="shared" si="18"/>
        <v>0</v>
      </c>
      <c r="BJ60" s="27" t="str">
        <f t="shared" si="19"/>
        <v>FALSCH</v>
      </c>
      <c r="BK60" s="293"/>
    </row>
    <row r="61" spans="1:63" s="5" customFormat="1" ht="12" customHeight="1" x14ac:dyDescent="0.2">
      <c r="A61" s="28" t="s">
        <v>52</v>
      </c>
      <c r="B61" s="517"/>
      <c r="C61" s="518"/>
      <c r="D61" s="518"/>
      <c r="E61" s="518"/>
      <c r="F61" s="519"/>
      <c r="G61" s="139"/>
      <c r="H61" s="22"/>
      <c r="I61" s="113"/>
      <c r="J61" s="23"/>
      <c r="K61" s="147" t="str">
        <f t="shared" si="0"/>
        <v/>
      </c>
      <c r="L61" s="22"/>
      <c r="M61" s="147" t="str">
        <f t="shared" si="1"/>
        <v/>
      </c>
      <c r="O61" s="25" t="e">
        <f t="shared" si="2"/>
        <v>#VALUE!</v>
      </c>
      <c r="P61" s="26">
        <f t="shared" si="3"/>
        <v>0</v>
      </c>
      <c r="Q61" s="1"/>
      <c r="R61" s="25" t="e">
        <f t="shared" si="4"/>
        <v>#VALUE!</v>
      </c>
      <c r="S61" s="26" t="e">
        <f t="shared" si="5"/>
        <v>#VALUE!</v>
      </c>
      <c r="U61" s="27" t="str">
        <f t="shared" si="6"/>
        <v/>
      </c>
      <c r="W61" s="110">
        <f t="shared" si="7"/>
        <v>0</v>
      </c>
      <c r="Y61" s="120"/>
      <c r="Z61" s="1"/>
      <c r="AA61" s="120"/>
      <c r="AB61" s="120"/>
      <c r="AC61" s="27" t="b">
        <f t="shared" si="16"/>
        <v>0</v>
      </c>
      <c r="AD61" s="27" t="str">
        <f t="shared" si="17"/>
        <v>FALSCH</v>
      </c>
      <c r="AE61" s="270"/>
      <c r="AF61" s="290"/>
      <c r="AG61" s="192" t="s">
        <v>52</v>
      </c>
      <c r="AH61" s="433"/>
      <c r="AI61" s="434"/>
      <c r="AJ61" s="434"/>
      <c r="AK61" s="434"/>
      <c r="AL61" s="435"/>
      <c r="AM61" s="263"/>
      <c r="AN61" s="190"/>
      <c r="AO61" s="264"/>
      <c r="AP61" s="190"/>
      <c r="AQ61" s="193" t="str">
        <f t="shared" si="8"/>
        <v/>
      </c>
      <c r="AR61" s="190"/>
      <c r="AS61" s="193" t="str">
        <f t="shared" si="9"/>
        <v/>
      </c>
      <c r="AT61" s="287"/>
      <c r="AU61" s="25" t="e">
        <f t="shared" si="10"/>
        <v>#VALUE!</v>
      </c>
      <c r="AV61" s="26">
        <f t="shared" si="11"/>
        <v>0</v>
      </c>
      <c r="AW61" s="282"/>
      <c r="AX61" s="25" t="e">
        <f t="shared" si="12"/>
        <v>#VALUE!</v>
      </c>
      <c r="AY61" s="26" t="e">
        <f t="shared" si="13"/>
        <v>#VALUE!</v>
      </c>
      <c r="AZ61" s="289"/>
      <c r="BA61" s="27" t="e">
        <f t="shared" si="14"/>
        <v>#VALUE!</v>
      </c>
      <c r="BB61" s="289"/>
      <c r="BC61" s="110">
        <f t="shared" si="15"/>
        <v>0</v>
      </c>
      <c r="BD61" s="289"/>
      <c r="BE61" s="320"/>
      <c r="BF61" s="282"/>
      <c r="BG61" s="320"/>
      <c r="BH61" s="320"/>
      <c r="BI61" s="27" t="b">
        <f t="shared" si="18"/>
        <v>0</v>
      </c>
      <c r="BJ61" s="27" t="str">
        <f t="shared" si="19"/>
        <v>FALSCH</v>
      </c>
      <c r="BK61" s="293"/>
    </row>
    <row r="62" spans="1:63" s="5" customFormat="1" ht="12" customHeight="1" thickBot="1" x14ac:dyDescent="0.25">
      <c r="A62" s="31" t="s">
        <v>53</v>
      </c>
      <c r="B62" s="525"/>
      <c r="C62" s="526"/>
      <c r="D62" s="526"/>
      <c r="E62" s="526"/>
      <c r="F62" s="527"/>
      <c r="G62" s="140"/>
      <c r="H62" s="22"/>
      <c r="I62" s="134"/>
      <c r="J62" s="23"/>
      <c r="K62" s="148" t="str">
        <f t="shared" si="0"/>
        <v/>
      </c>
      <c r="L62" s="22"/>
      <c r="M62" s="148" t="str">
        <f t="shared" si="1"/>
        <v/>
      </c>
      <c r="O62" s="25" t="e">
        <f t="shared" si="2"/>
        <v>#VALUE!</v>
      </c>
      <c r="P62" s="26">
        <f t="shared" si="3"/>
        <v>0</v>
      </c>
      <c r="Q62" s="1"/>
      <c r="R62" s="25" t="e">
        <f t="shared" si="4"/>
        <v>#VALUE!</v>
      </c>
      <c r="S62" s="26" t="e">
        <f t="shared" si="5"/>
        <v>#VALUE!</v>
      </c>
      <c r="U62" s="27" t="str">
        <f t="shared" si="6"/>
        <v/>
      </c>
      <c r="W62" s="110">
        <f t="shared" si="7"/>
        <v>0</v>
      </c>
      <c r="Y62" s="20" t="s">
        <v>66</v>
      </c>
      <c r="Z62" s="2"/>
      <c r="AA62" s="20" t="s">
        <v>67</v>
      </c>
      <c r="AB62" s="119"/>
      <c r="AC62" s="27" t="b">
        <f t="shared" si="16"/>
        <v>0</v>
      </c>
      <c r="AD62" s="27" t="str">
        <f t="shared" si="17"/>
        <v>FALSCH</v>
      </c>
      <c r="AE62" s="270"/>
      <c r="AF62" s="290"/>
      <c r="AG62" s="194" t="s">
        <v>53</v>
      </c>
      <c r="AH62" s="462"/>
      <c r="AI62" s="463"/>
      <c r="AJ62" s="463"/>
      <c r="AK62" s="463"/>
      <c r="AL62" s="464"/>
      <c r="AM62" s="265"/>
      <c r="AN62" s="190"/>
      <c r="AO62" s="266"/>
      <c r="AP62" s="190"/>
      <c r="AQ62" s="195" t="str">
        <f t="shared" si="8"/>
        <v/>
      </c>
      <c r="AR62" s="190"/>
      <c r="AS62" s="195" t="str">
        <f t="shared" si="9"/>
        <v/>
      </c>
      <c r="AT62" s="287"/>
      <c r="AU62" s="25" t="e">
        <f t="shared" si="10"/>
        <v>#VALUE!</v>
      </c>
      <c r="AV62" s="26">
        <f t="shared" si="11"/>
        <v>0</v>
      </c>
      <c r="AW62" s="282"/>
      <c r="AX62" s="25" t="e">
        <f t="shared" si="12"/>
        <v>#VALUE!</v>
      </c>
      <c r="AY62" s="26" t="e">
        <f t="shared" si="13"/>
        <v>#VALUE!</v>
      </c>
      <c r="AZ62" s="289"/>
      <c r="BA62" s="27" t="e">
        <f t="shared" si="14"/>
        <v>#VALUE!</v>
      </c>
      <c r="BB62" s="289"/>
      <c r="BC62" s="110">
        <f t="shared" si="15"/>
        <v>0</v>
      </c>
      <c r="BD62" s="289"/>
      <c r="BE62" s="20" t="s">
        <v>66</v>
      </c>
      <c r="BF62" s="270"/>
      <c r="BG62" s="20" t="s">
        <v>67</v>
      </c>
      <c r="BH62" s="119"/>
      <c r="BI62" s="27" t="b">
        <f t="shared" si="18"/>
        <v>0</v>
      </c>
      <c r="BJ62" s="27" t="str">
        <f t="shared" si="19"/>
        <v>FALSCH</v>
      </c>
      <c r="BK62" s="293"/>
    </row>
    <row r="63" spans="1:63" ht="13.5" thickBot="1" x14ac:dyDescent="0.25">
      <c r="A63" s="32" t="s">
        <v>68</v>
      </c>
      <c r="B63" s="33"/>
      <c r="C63" s="33"/>
      <c r="D63" s="32"/>
      <c r="E63" s="32"/>
      <c r="F63" s="34"/>
      <c r="G63" s="34"/>
      <c r="H63" s="22"/>
      <c r="I63" s="133" t="str">
        <f>IF(W65&gt;0,"",IF(AA63="1000","1/1",IF(I41=O39,CONCATENATE(Y63,"%"),IF(I41=O40,CONCATENATE(AA63,"/1000"),""))))</f>
        <v/>
      </c>
      <c r="J63" s="142"/>
      <c r="K63" s="141">
        <f>E145</f>
        <v>0</v>
      </c>
      <c r="L63" s="74"/>
      <c r="M63" s="141">
        <f>G145</f>
        <v>0</v>
      </c>
      <c r="N63" s="5"/>
      <c r="R63" s="118"/>
      <c r="S63" s="118"/>
      <c r="U63" s="127" t="s">
        <v>73</v>
      </c>
      <c r="V63" s="111"/>
      <c r="W63" s="128">
        <f>W43+W44+W45+W46+W47+W48+W49+W50+W51+W52+W53+W54+W55+W56+W57+W58+W59+W60+W61+W62</f>
        <v>0</v>
      </c>
      <c r="X63" s="129">
        <f>W63*10</f>
        <v>0</v>
      </c>
      <c r="Y63" s="130" t="str">
        <f>IF(AA43=1,TEXT(W63,"###"),"")</f>
        <v/>
      </c>
      <c r="Z63" s="122"/>
      <c r="AA63" s="130" t="str">
        <f>IF(AA44=1,TEXT(X63,"####"),"")</f>
        <v/>
      </c>
      <c r="AB63" s="131"/>
      <c r="AC63" s="20">
        <f>SUM(AC43:AC62)</f>
        <v>0</v>
      </c>
      <c r="AD63" s="20">
        <f>SUM(AD43:AD62)</f>
        <v>0</v>
      </c>
      <c r="AE63" s="119"/>
      <c r="AF63" s="281"/>
      <c r="AG63" s="325" t="s">
        <v>68</v>
      </c>
      <c r="AH63" s="326"/>
      <c r="AI63" s="326"/>
      <c r="AJ63" s="325"/>
      <c r="AK63" s="325"/>
      <c r="AL63" s="327"/>
      <c r="AM63" s="327"/>
      <c r="AN63" s="190"/>
      <c r="AO63" s="196" t="str">
        <f>IF(BC65&gt;0,"",IF(BG63="1000","1/1",IF(AO41=AU39,CONCATENATE(BE63,"%"),IF(AO41=AU40,CONCATENATE(BG63,"/1000"),""))))</f>
        <v>1/1</v>
      </c>
      <c r="AP63" s="197"/>
      <c r="AQ63" s="198">
        <f>AK145</f>
        <v>1800000</v>
      </c>
      <c r="AR63" s="197"/>
      <c r="AS63" s="198">
        <f>AM145</f>
        <v>121950</v>
      </c>
      <c r="AT63" s="287"/>
      <c r="AU63" s="282"/>
      <c r="AV63" s="282"/>
      <c r="AW63" s="282"/>
      <c r="AX63" s="328"/>
      <c r="AY63" s="328"/>
      <c r="AZ63" s="15"/>
      <c r="BA63" s="329" t="s">
        <v>73</v>
      </c>
      <c r="BB63" s="330"/>
      <c r="BC63" s="128">
        <f>BC43+BC44+BC45+BC46+BC47+BC48+BC49+BC50+BC51+BC52+BC53+BC54+BC55+BC56+BC57+BC58+BC59+BC60+BC61+BC62</f>
        <v>100.00000000000001</v>
      </c>
      <c r="BD63" s="331">
        <f>BC63*10</f>
        <v>1000.0000000000001</v>
      </c>
      <c r="BE63" s="130" t="str">
        <f>IF(BG43=1,TEXT(BC63,"###"),"")</f>
        <v/>
      </c>
      <c r="BF63" s="332"/>
      <c r="BG63" s="130" t="str">
        <f>IF(BG44=1,TEXT(BD63,"####"),"")</f>
        <v>1000</v>
      </c>
      <c r="BH63" s="131"/>
      <c r="BI63" s="20">
        <f>SUM(BI43:BI62)</f>
        <v>4</v>
      </c>
      <c r="BJ63" s="20">
        <f>SUM(BJ43:BJ62)</f>
        <v>0</v>
      </c>
      <c r="BK63" s="283"/>
    </row>
    <row r="64" spans="1:63" ht="14.25" x14ac:dyDescent="0.2">
      <c r="A64" s="508" t="str">
        <f>IF(I41=O38,"Bitte definieren Sie oben im Feld 'Bitte hier auswählen' nach welcher Art die Quoten erfasst werden.",IF(W65&gt;0,"Die Quoten sind nicht korrekt erfasst. Bitte erfassen Sie alle Quoten mit der gleichen Variante (nur Methode 'in Prozent' oder 'als Bruchzahl').",IF(W63&gt;100,"Die Quoten sind zu hoch erfasst. Das Total darf nicht höher als 100% bzw. 1000/1000 sein. Bitte überprüfen Sie Ihre Eingaben.","")))</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c r="AE64" s="271"/>
      <c r="AF64" s="281"/>
      <c r="AG64" s="465"/>
      <c r="AH64" s="465"/>
      <c r="AI64" s="465"/>
      <c r="AJ64" s="465"/>
      <c r="AK64" s="465"/>
      <c r="AL64" s="465"/>
      <c r="AM64" s="465"/>
      <c r="AN64" s="465"/>
      <c r="AO64" s="465"/>
      <c r="AP64" s="465"/>
      <c r="AQ64" s="465"/>
      <c r="AR64" s="465"/>
      <c r="AS64" s="465"/>
      <c r="AT64" s="465"/>
      <c r="AU64" s="282"/>
      <c r="AV64" s="282"/>
      <c r="AW64" s="282"/>
      <c r="AX64" s="333"/>
      <c r="AY64" s="15"/>
      <c r="AZ64" s="15"/>
      <c r="BA64" s="15"/>
      <c r="BB64" s="330"/>
      <c r="BC64" s="334"/>
      <c r="BD64" s="15"/>
      <c r="BE64" s="15"/>
      <c r="BF64" s="15"/>
      <c r="BG64" s="15"/>
      <c r="BH64" s="15"/>
      <c r="BI64" s="436" t="s">
        <v>75</v>
      </c>
      <c r="BJ64" s="436"/>
      <c r="BK64" s="283"/>
    </row>
    <row r="65" spans="1:63" ht="13.9" customHeight="1" x14ac:dyDescent="0.2">
      <c r="A65" s="508"/>
      <c r="B65" s="508"/>
      <c r="C65" s="508"/>
      <c r="D65" s="508"/>
      <c r="E65" s="508"/>
      <c r="F65" s="508"/>
      <c r="G65" s="508"/>
      <c r="H65" s="508"/>
      <c r="I65" s="508"/>
      <c r="J65" s="508"/>
      <c r="K65" s="508"/>
      <c r="L65" s="508"/>
      <c r="M65" s="508"/>
      <c r="N65" s="508"/>
      <c r="R65" s="36"/>
      <c r="S65" s="3"/>
      <c r="U65" s="111" t="s">
        <v>143</v>
      </c>
      <c r="V65" s="111"/>
      <c r="W65" s="126">
        <f>IF(AA43=1,AC63,IF(AA44=1,AD63,IF(I41=O38,1)))</f>
        <v>1</v>
      </c>
      <c r="X65" s="1"/>
      <c r="Y65" s="1" t="s">
        <v>78</v>
      </c>
      <c r="AF65" s="281"/>
      <c r="AG65" s="465"/>
      <c r="AH65" s="465"/>
      <c r="AI65" s="465"/>
      <c r="AJ65" s="465"/>
      <c r="AK65" s="465"/>
      <c r="AL65" s="465"/>
      <c r="AM65" s="465"/>
      <c r="AN65" s="465"/>
      <c r="AO65" s="465"/>
      <c r="AP65" s="465"/>
      <c r="AQ65" s="465"/>
      <c r="AR65" s="465"/>
      <c r="AS65" s="465"/>
      <c r="AT65" s="465"/>
      <c r="AU65" s="282"/>
      <c r="AV65" s="282"/>
      <c r="AW65" s="282"/>
      <c r="AX65" s="333"/>
      <c r="AY65" s="15"/>
      <c r="AZ65" s="15"/>
      <c r="BA65" s="330" t="s">
        <v>74</v>
      </c>
      <c r="BB65" s="330"/>
      <c r="BC65" s="126">
        <f>IF(BG43=1,BI63,IF(BG44=1,BJ63,IF(AO41=AU38,1)))</f>
        <v>0</v>
      </c>
      <c r="BD65" s="282"/>
      <c r="BE65" s="282" t="s">
        <v>78</v>
      </c>
      <c r="BF65" s="15"/>
      <c r="BG65" s="15"/>
      <c r="BH65" s="15"/>
      <c r="BI65" s="15"/>
      <c r="BJ65" s="15"/>
      <c r="BK65" s="283"/>
    </row>
    <row r="66" spans="1:63" ht="14.25"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c r="AF66" s="281"/>
      <c r="AG66" s="465"/>
      <c r="AH66" s="465"/>
      <c r="AI66" s="465"/>
      <c r="AJ66" s="465"/>
      <c r="AK66" s="465"/>
      <c r="AL66" s="465"/>
      <c r="AM66" s="465"/>
      <c r="AN66" s="465"/>
      <c r="AO66" s="465"/>
      <c r="AP66" s="465"/>
      <c r="AQ66" s="465"/>
      <c r="AR66" s="465"/>
      <c r="AS66" s="465"/>
      <c r="AT66" s="465"/>
      <c r="AU66" s="333"/>
      <c r="AV66" s="333"/>
      <c r="AW66" s="333"/>
      <c r="AX66" s="333"/>
      <c r="AY66" s="15"/>
      <c r="AZ66" s="15"/>
      <c r="BA66" s="15"/>
      <c r="BB66" s="330"/>
      <c r="BC66" s="334"/>
      <c r="BD66" s="15"/>
      <c r="BE66" s="335"/>
      <c r="BF66" s="15"/>
      <c r="BG66" s="335"/>
      <c r="BH66" s="15"/>
      <c r="BI66" s="15"/>
      <c r="BJ66" s="15"/>
      <c r="BK66" s="283"/>
    </row>
    <row r="67" spans="1:63"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c r="AF67" s="336"/>
      <c r="AG67" s="199"/>
      <c r="AH67" s="337" t="s">
        <v>54</v>
      </c>
      <c r="AI67" s="200"/>
      <c r="AJ67" s="200"/>
      <c r="AK67" s="338"/>
      <c r="AL67" s="339"/>
      <c r="AM67" s="337" t="s">
        <v>20</v>
      </c>
      <c r="AN67" s="200"/>
      <c r="AO67" s="200"/>
      <c r="AP67" s="200"/>
      <c r="AQ67" s="200"/>
      <c r="AR67" s="200"/>
      <c r="AS67" s="201"/>
      <c r="AT67" s="201"/>
      <c r="AU67" s="282"/>
      <c r="AV67" s="282"/>
      <c r="AW67" s="282"/>
      <c r="AX67" s="270"/>
      <c r="AY67" s="15"/>
      <c r="AZ67" s="15"/>
      <c r="BA67" s="15"/>
      <c r="BB67" s="334"/>
      <c r="BC67" s="334"/>
      <c r="BD67" s="334"/>
      <c r="BE67" s="334"/>
      <c r="BF67" s="334"/>
      <c r="BG67" s="334"/>
      <c r="BH67" s="334"/>
      <c r="BI67" s="334"/>
      <c r="BJ67" s="334"/>
      <c r="BK67" s="340"/>
    </row>
    <row r="68" spans="1:63" s="9" customFormat="1" ht="15" x14ac:dyDescent="0.25">
      <c r="A68" s="38"/>
      <c r="B68" s="39"/>
      <c r="C68" s="41"/>
      <c r="D68" s="41"/>
      <c r="E68" s="35"/>
      <c r="F68" s="37"/>
      <c r="G68" s="39"/>
      <c r="H68" s="41"/>
      <c r="I68" s="41"/>
      <c r="J68" s="41"/>
      <c r="K68" s="41"/>
      <c r="L68" s="41"/>
      <c r="M68" s="41"/>
      <c r="N68" s="41"/>
      <c r="O68" s="1"/>
      <c r="P68" s="1"/>
      <c r="Q68" s="1"/>
      <c r="R68" s="2"/>
      <c r="S68" s="3"/>
      <c r="T68" s="3"/>
      <c r="U68" s="3"/>
      <c r="AF68" s="336"/>
      <c r="AG68" s="199"/>
      <c r="AH68" s="337"/>
      <c r="AI68" s="201"/>
      <c r="AJ68" s="201"/>
      <c r="AK68" s="338"/>
      <c r="AL68" s="339"/>
      <c r="AM68" s="337"/>
      <c r="AN68" s="201"/>
      <c r="AO68" s="201"/>
      <c r="AP68" s="201"/>
      <c r="AQ68" s="201"/>
      <c r="AR68" s="201"/>
      <c r="AS68" s="201"/>
      <c r="AT68" s="201"/>
      <c r="AU68" s="282"/>
      <c r="AV68" s="282"/>
      <c r="AW68" s="282"/>
      <c r="AX68" s="270"/>
      <c r="AY68" s="15"/>
      <c r="AZ68" s="15"/>
      <c r="BA68" s="15"/>
      <c r="BB68" s="334"/>
      <c r="BC68" s="334"/>
      <c r="BD68" s="334"/>
      <c r="BE68" s="334"/>
      <c r="BF68" s="334"/>
      <c r="BG68" s="334"/>
      <c r="BH68" s="334"/>
      <c r="BI68" s="334"/>
      <c r="BJ68" s="334"/>
      <c r="BK68" s="340"/>
    </row>
    <row r="69" spans="1:63" s="9" customFormat="1" ht="15" x14ac:dyDescent="0.25">
      <c r="A69" s="38"/>
      <c r="B69" s="39"/>
      <c r="C69" s="41"/>
      <c r="D69" s="41"/>
      <c r="E69" s="35"/>
      <c r="F69" s="37"/>
      <c r="G69" s="39"/>
      <c r="H69" s="41"/>
      <c r="I69" s="41"/>
      <c r="J69" s="41"/>
      <c r="K69" s="41"/>
      <c r="L69" s="41"/>
      <c r="M69" s="41"/>
      <c r="N69" s="41"/>
      <c r="O69" s="1"/>
      <c r="P69" s="1"/>
      <c r="Q69" s="1"/>
      <c r="R69" s="2"/>
      <c r="S69" s="2"/>
      <c r="AF69" s="336"/>
      <c r="AG69" s="199"/>
      <c r="AH69" s="337"/>
      <c r="AI69" s="201"/>
      <c r="AJ69" s="201"/>
      <c r="AK69" s="338"/>
      <c r="AL69" s="339"/>
      <c r="AM69" s="337"/>
      <c r="AN69" s="201"/>
      <c r="AO69" s="201"/>
      <c r="AP69" s="201"/>
      <c r="AQ69" s="201"/>
      <c r="AR69" s="201"/>
      <c r="AS69" s="201"/>
      <c r="AT69" s="201"/>
      <c r="AU69" s="282"/>
      <c r="AV69" s="282"/>
      <c r="AW69" s="282"/>
      <c r="AX69" s="270"/>
      <c r="AY69" s="270"/>
      <c r="AZ69" s="334"/>
      <c r="BA69" s="334"/>
      <c r="BB69" s="334"/>
      <c r="BC69" s="334"/>
      <c r="BD69" s="334"/>
      <c r="BE69" s="334"/>
      <c r="BF69" s="334"/>
      <c r="BG69" s="334"/>
      <c r="BH69" s="334"/>
      <c r="BI69" s="334"/>
      <c r="BJ69" s="334"/>
      <c r="BK69" s="340"/>
    </row>
    <row r="70" spans="1:63" ht="13.9" customHeight="1" x14ac:dyDescent="0.2">
      <c r="A70" s="485" t="s">
        <v>137</v>
      </c>
      <c r="B70" s="485"/>
      <c r="C70" s="485"/>
      <c r="D70" s="485"/>
      <c r="E70" s="485"/>
      <c r="F70" s="485"/>
      <c r="G70" s="485"/>
      <c r="H70" s="485"/>
      <c r="I70" s="485"/>
      <c r="J70" s="485"/>
      <c r="K70" s="485"/>
      <c r="L70" s="485"/>
      <c r="M70" s="485"/>
      <c r="N70" s="485"/>
      <c r="AF70" s="281"/>
      <c r="AG70" s="409" t="s">
        <v>80</v>
      </c>
      <c r="AH70" s="409"/>
      <c r="AI70" s="409"/>
      <c r="AJ70" s="409"/>
      <c r="AK70" s="409"/>
      <c r="AL70" s="409"/>
      <c r="AM70" s="409"/>
      <c r="AN70" s="409"/>
      <c r="AO70" s="409"/>
      <c r="AP70" s="409"/>
      <c r="AQ70" s="409"/>
      <c r="AR70" s="409"/>
      <c r="AS70" s="409"/>
      <c r="AT70" s="409"/>
      <c r="AU70" s="282"/>
      <c r="AV70" s="282"/>
      <c r="AW70" s="282"/>
      <c r="AX70" s="270"/>
      <c r="AY70" s="270"/>
      <c r="AZ70" s="15"/>
      <c r="BA70" s="15"/>
      <c r="BB70" s="15"/>
      <c r="BC70" s="15"/>
      <c r="BD70" s="15"/>
      <c r="BE70" s="15"/>
      <c r="BF70" s="15"/>
      <c r="BG70" s="15"/>
      <c r="BH70" s="15"/>
      <c r="BI70" s="15"/>
      <c r="BJ70" s="15"/>
      <c r="BK70" s="283"/>
    </row>
    <row r="71" spans="1:63" ht="13.9" customHeight="1" x14ac:dyDescent="0.2">
      <c r="A71" s="485"/>
      <c r="B71" s="485"/>
      <c r="C71" s="485"/>
      <c r="D71" s="485"/>
      <c r="E71" s="485"/>
      <c r="F71" s="485"/>
      <c r="G71" s="485"/>
      <c r="H71" s="485"/>
      <c r="I71" s="485"/>
      <c r="J71" s="485"/>
      <c r="K71" s="485"/>
      <c r="L71" s="485"/>
      <c r="M71" s="485"/>
      <c r="N71" s="485"/>
      <c r="Y71" s="117"/>
      <c r="AF71" s="281"/>
      <c r="AG71" s="409"/>
      <c r="AH71" s="409"/>
      <c r="AI71" s="409"/>
      <c r="AJ71" s="409"/>
      <c r="AK71" s="409"/>
      <c r="AL71" s="409"/>
      <c r="AM71" s="409"/>
      <c r="AN71" s="409"/>
      <c r="AO71" s="409"/>
      <c r="AP71" s="409"/>
      <c r="AQ71" s="409"/>
      <c r="AR71" s="409"/>
      <c r="AS71" s="409"/>
      <c r="AT71" s="409"/>
      <c r="AU71" s="282"/>
      <c r="AV71" s="282"/>
      <c r="AW71" s="282"/>
      <c r="AX71" s="270"/>
      <c r="AY71" s="270"/>
      <c r="AZ71" s="15"/>
      <c r="BA71" s="15"/>
      <c r="BB71" s="15"/>
      <c r="BC71" s="15"/>
      <c r="BD71" s="15"/>
      <c r="BE71" s="341"/>
      <c r="BF71" s="15"/>
      <c r="BG71" s="15"/>
      <c r="BH71" s="15"/>
      <c r="BI71" s="15"/>
      <c r="BJ71" s="15"/>
      <c r="BK71" s="283"/>
    </row>
    <row r="72" spans="1:63" ht="13.9" customHeight="1" x14ac:dyDescent="0.2">
      <c r="A72" s="485"/>
      <c r="B72" s="485"/>
      <c r="C72" s="485"/>
      <c r="D72" s="485"/>
      <c r="E72" s="485"/>
      <c r="F72" s="485"/>
      <c r="G72" s="485"/>
      <c r="H72" s="485"/>
      <c r="I72" s="485"/>
      <c r="J72" s="485"/>
      <c r="K72" s="485"/>
      <c r="L72" s="485"/>
      <c r="M72" s="485"/>
      <c r="N72" s="485"/>
      <c r="Y72" s="117"/>
      <c r="AF72" s="281"/>
      <c r="AG72" s="409"/>
      <c r="AH72" s="409"/>
      <c r="AI72" s="409"/>
      <c r="AJ72" s="409"/>
      <c r="AK72" s="409"/>
      <c r="AL72" s="409"/>
      <c r="AM72" s="409"/>
      <c r="AN72" s="409"/>
      <c r="AO72" s="409"/>
      <c r="AP72" s="409"/>
      <c r="AQ72" s="409"/>
      <c r="AR72" s="409"/>
      <c r="AS72" s="409"/>
      <c r="AT72" s="409"/>
      <c r="AU72" s="282"/>
      <c r="AV72" s="282"/>
      <c r="AW72" s="282"/>
      <c r="AX72" s="270"/>
      <c r="AY72" s="270"/>
      <c r="AZ72" s="15"/>
      <c r="BA72" s="15"/>
      <c r="BB72" s="15"/>
      <c r="BC72" s="15"/>
      <c r="BD72" s="15"/>
      <c r="BE72" s="341"/>
      <c r="BF72" s="15"/>
      <c r="BG72" s="15"/>
      <c r="BH72" s="15"/>
      <c r="BI72" s="15"/>
      <c r="BJ72" s="15"/>
      <c r="BK72" s="283"/>
    </row>
    <row r="73" spans="1:63" x14ac:dyDescent="0.2">
      <c r="A73" s="5"/>
      <c r="B73" s="5"/>
      <c r="C73" s="5"/>
      <c r="D73" s="5"/>
      <c r="E73" s="5"/>
      <c r="F73" s="5"/>
      <c r="G73" s="5"/>
      <c r="H73" s="5"/>
      <c r="I73" s="5"/>
      <c r="AF73" s="281"/>
      <c r="AG73" s="287"/>
      <c r="AH73" s="287"/>
      <c r="AI73" s="287"/>
      <c r="AJ73" s="287"/>
      <c r="AK73" s="287"/>
      <c r="AL73" s="287"/>
      <c r="AM73" s="287"/>
      <c r="AN73" s="287"/>
      <c r="AO73" s="287"/>
      <c r="AP73" s="288"/>
      <c r="AQ73" s="288"/>
      <c r="AR73" s="188"/>
      <c r="AS73" s="188"/>
      <c r="AT73" s="188"/>
      <c r="AU73" s="282"/>
      <c r="AV73" s="282"/>
      <c r="AW73" s="282"/>
      <c r="AX73" s="270"/>
      <c r="AY73" s="270"/>
      <c r="AZ73" s="15"/>
      <c r="BA73" s="15"/>
      <c r="BB73" s="15"/>
      <c r="BC73" s="15"/>
      <c r="BD73" s="15"/>
      <c r="BE73" s="15"/>
      <c r="BF73" s="15"/>
      <c r="BG73" s="15"/>
      <c r="BH73" s="15"/>
      <c r="BI73" s="15"/>
      <c r="BJ73" s="15"/>
      <c r="BK73" s="283"/>
    </row>
    <row r="74" spans="1:63" s="4" customFormat="1" ht="16.5" thickBot="1" x14ac:dyDescent="0.3">
      <c r="A74" s="184" t="str">
        <f>CONCATENATE("Abrechnung von Teilhaber ",A43,":"," ",B43)</f>
        <v xml:space="preserve">Abrechnung von Teilhaber 1: </v>
      </c>
      <c r="B74" s="177"/>
      <c r="C74" s="178"/>
      <c r="D74" s="179"/>
      <c r="E74" s="180"/>
      <c r="F74" s="181"/>
      <c r="G74" s="179"/>
      <c r="H74" s="179"/>
      <c r="I74" s="182"/>
      <c r="J74" s="182"/>
      <c r="K74" s="182"/>
      <c r="L74" s="179"/>
      <c r="M74" s="179"/>
      <c r="N74" s="183"/>
      <c r="O74" s="27">
        <f>IF(W65=0,U43,0)</f>
        <v>0</v>
      </c>
      <c r="P74" s="1"/>
      <c r="Q74" s="1"/>
      <c r="R74" s="2"/>
      <c r="S74" s="2"/>
      <c r="AF74" s="284"/>
      <c r="AG74" s="184" t="str">
        <f>CONCATENATE("Abrechnung von Teilhaber ",AG43,":"," ",AH43)</f>
        <v>Abrechnung von Teilhaber 1: Muster Maria, Musterhof, 6430 Schwyz</v>
      </c>
      <c r="AH74" s="177"/>
      <c r="AI74" s="178"/>
      <c r="AJ74" s="179"/>
      <c r="AK74" s="180"/>
      <c r="AL74" s="181"/>
      <c r="AM74" s="179"/>
      <c r="AN74" s="179"/>
      <c r="AO74" s="182"/>
      <c r="AP74" s="182"/>
      <c r="AQ74" s="182"/>
      <c r="AR74" s="179"/>
      <c r="AS74" s="179"/>
      <c r="AT74" s="183"/>
      <c r="AU74" s="27">
        <f>IF(BC65=0,BA43,0)</f>
        <v>50</v>
      </c>
      <c r="AV74" s="282"/>
      <c r="AW74" s="282"/>
      <c r="AX74" s="270"/>
      <c r="AY74" s="270"/>
      <c r="AZ74" s="285"/>
      <c r="BA74" s="285"/>
      <c r="BB74" s="285"/>
      <c r="BC74" s="285"/>
      <c r="BD74" s="285"/>
      <c r="BE74" s="285"/>
      <c r="BF74" s="285"/>
      <c r="BG74" s="285"/>
      <c r="BH74" s="285"/>
      <c r="BI74" s="285"/>
      <c r="BJ74" s="285"/>
      <c r="BK74" s="286"/>
    </row>
    <row r="75" spans="1:63" s="5" customFormat="1" ht="15" customHeight="1" thickTop="1" x14ac:dyDescent="0.2">
      <c r="E75" s="43"/>
      <c r="F75" s="43"/>
      <c r="I75" s="44"/>
      <c r="J75" s="44"/>
      <c r="K75" s="44"/>
      <c r="O75" s="1"/>
      <c r="P75" s="1"/>
      <c r="Q75" s="1"/>
      <c r="R75" s="2"/>
      <c r="S75" s="2"/>
      <c r="AF75" s="290"/>
      <c r="AG75" s="287"/>
      <c r="AH75" s="287"/>
      <c r="AI75" s="287"/>
      <c r="AJ75" s="287"/>
      <c r="AK75" s="291"/>
      <c r="AL75" s="291"/>
      <c r="AM75" s="287"/>
      <c r="AN75" s="287"/>
      <c r="AO75" s="292"/>
      <c r="AP75" s="292"/>
      <c r="AQ75" s="292"/>
      <c r="AR75" s="287"/>
      <c r="AS75" s="287"/>
      <c r="AT75" s="287"/>
      <c r="AU75" s="282"/>
      <c r="AV75" s="282"/>
      <c r="AW75" s="282"/>
      <c r="AX75" s="270"/>
      <c r="AY75" s="270"/>
      <c r="AZ75" s="289"/>
      <c r="BA75" s="289"/>
      <c r="BB75" s="289"/>
      <c r="BC75" s="289"/>
      <c r="BD75" s="289"/>
      <c r="BE75" s="289"/>
      <c r="BF75" s="289"/>
      <c r="BG75" s="289"/>
      <c r="BH75" s="289"/>
      <c r="BI75" s="289"/>
      <c r="BJ75" s="289"/>
      <c r="BK75" s="293"/>
    </row>
    <row r="76" spans="1:63" s="5" customFormat="1" ht="14.45" customHeight="1" x14ac:dyDescent="0.25">
      <c r="A76" s="520" t="str">
        <f>CONCATENATE("Abrechnungsjahr ",M15)</f>
        <v xml:space="preserve">Abrechnungsjahr </v>
      </c>
      <c r="B76" s="520"/>
      <c r="C76" s="520"/>
      <c r="D76" s="22"/>
      <c r="E76" s="411" t="s">
        <v>59</v>
      </c>
      <c r="F76" s="412"/>
      <c r="G76" s="413"/>
      <c r="H76" s="73"/>
      <c r="I76" s="482" t="s">
        <v>40</v>
      </c>
      <c r="J76" s="483"/>
      <c r="K76" s="484"/>
      <c r="L76" s="22"/>
      <c r="M76" s="22"/>
      <c r="N76" s="504"/>
      <c r="O76" s="1"/>
      <c r="P76" s="1"/>
      <c r="Q76" s="1"/>
      <c r="R76" s="2"/>
      <c r="S76" s="2"/>
      <c r="AF76" s="290"/>
      <c r="AG76" s="410" t="str">
        <f>CONCATENATE("Abrechnungsjahr ",AS15)</f>
        <v>Abrechnungsjahr 2017</v>
      </c>
      <c r="AH76" s="410"/>
      <c r="AI76" s="410"/>
      <c r="AJ76" s="190"/>
      <c r="AK76" s="411" t="s">
        <v>59</v>
      </c>
      <c r="AL76" s="412"/>
      <c r="AM76" s="413"/>
      <c r="AN76" s="342"/>
      <c r="AO76" s="417" t="s">
        <v>40</v>
      </c>
      <c r="AP76" s="418"/>
      <c r="AQ76" s="419"/>
      <c r="AR76" s="190"/>
      <c r="AS76" s="190"/>
      <c r="AT76" s="420"/>
      <c r="AU76" s="282"/>
      <c r="AV76" s="282"/>
      <c r="AW76" s="282"/>
      <c r="AX76" s="270"/>
      <c r="AY76" s="270"/>
      <c r="AZ76" s="289"/>
      <c r="BA76" s="289"/>
      <c r="BB76" s="289"/>
      <c r="BC76" s="289"/>
      <c r="BD76" s="289"/>
      <c r="BE76" s="289"/>
      <c r="BF76" s="289"/>
      <c r="BG76" s="289"/>
      <c r="BH76" s="289"/>
      <c r="BI76" s="289"/>
      <c r="BJ76" s="289"/>
      <c r="BK76" s="293"/>
    </row>
    <row r="77" spans="1:63" s="5" customFormat="1" ht="14.45" customHeight="1" x14ac:dyDescent="0.2">
      <c r="A77" s="520"/>
      <c r="B77" s="520"/>
      <c r="C77" s="520"/>
      <c r="D77" s="22"/>
      <c r="E77" s="414"/>
      <c r="F77" s="415"/>
      <c r="G77" s="416"/>
      <c r="H77" s="73"/>
      <c r="I77" s="505" t="str">
        <f>IF(I41=O39,CONCATENATE(P43,"%"),IF(I41=O40,CONCATENATE(R43,"/",S43),""))</f>
        <v/>
      </c>
      <c r="J77" s="506"/>
      <c r="K77" s="507"/>
      <c r="L77" s="22"/>
      <c r="M77" s="22"/>
      <c r="N77" s="504"/>
      <c r="O77" s="1"/>
      <c r="P77" s="1"/>
      <c r="Q77" s="1"/>
      <c r="R77" s="2"/>
      <c r="S77" s="2"/>
      <c r="AF77" s="290"/>
      <c r="AG77" s="410"/>
      <c r="AH77" s="410"/>
      <c r="AI77" s="410"/>
      <c r="AJ77" s="190"/>
      <c r="AK77" s="414"/>
      <c r="AL77" s="415"/>
      <c r="AM77" s="416"/>
      <c r="AN77" s="342"/>
      <c r="AO77" s="421" t="str">
        <f>IF(AO41=AU39,CONCATENATE(AV43,"%"),IF(AO41=AU40,CONCATENATE(AX43,"/",AY43),""))</f>
        <v>1/2</v>
      </c>
      <c r="AP77" s="422"/>
      <c r="AQ77" s="423"/>
      <c r="AR77" s="190"/>
      <c r="AS77" s="190"/>
      <c r="AT77" s="420"/>
      <c r="AU77" s="282"/>
      <c r="AV77" s="282"/>
      <c r="AW77" s="282"/>
      <c r="AX77" s="270"/>
      <c r="AY77" s="270"/>
      <c r="AZ77" s="289"/>
      <c r="BA77" s="289"/>
      <c r="BB77" s="289"/>
      <c r="BC77" s="289"/>
      <c r="BD77" s="289"/>
      <c r="BE77" s="289"/>
      <c r="BF77" s="289"/>
      <c r="BG77" s="289"/>
      <c r="BH77" s="289"/>
      <c r="BI77" s="289"/>
      <c r="BJ77" s="289"/>
      <c r="BK77" s="293"/>
    </row>
    <row r="78" spans="1:63" s="5" customFormat="1" ht="12" customHeight="1" x14ac:dyDescent="0.2">
      <c r="A78" s="74"/>
      <c r="B78" s="22"/>
      <c r="C78" s="22"/>
      <c r="D78" s="22"/>
      <c r="E78" s="22"/>
      <c r="F78" s="22"/>
      <c r="G78" s="22"/>
      <c r="H78" s="73"/>
      <c r="I78" s="75"/>
      <c r="J78" s="76"/>
      <c r="K78" s="77"/>
      <c r="L78" s="78"/>
      <c r="M78" s="78"/>
      <c r="N78" s="504"/>
      <c r="O78" s="1"/>
      <c r="P78" s="1"/>
      <c r="Q78" s="1"/>
      <c r="R78" s="2"/>
      <c r="S78" s="2"/>
      <c r="AF78" s="290"/>
      <c r="AG78" s="197"/>
      <c r="AH78" s="190"/>
      <c r="AI78" s="190"/>
      <c r="AJ78" s="190"/>
      <c r="AK78" s="190"/>
      <c r="AL78" s="190"/>
      <c r="AM78" s="190"/>
      <c r="AN78" s="342"/>
      <c r="AO78" s="202"/>
      <c r="AP78" s="203"/>
      <c r="AQ78" s="204"/>
      <c r="AR78" s="205"/>
      <c r="AS78" s="205"/>
      <c r="AT78" s="420"/>
      <c r="AU78" s="282"/>
      <c r="AV78" s="282"/>
      <c r="AW78" s="282"/>
      <c r="AX78" s="270"/>
      <c r="AY78" s="270"/>
      <c r="AZ78" s="289"/>
      <c r="BA78" s="289"/>
      <c r="BB78" s="289"/>
      <c r="BC78" s="289"/>
      <c r="BD78" s="289"/>
      <c r="BE78" s="289"/>
      <c r="BF78" s="289"/>
      <c r="BG78" s="289"/>
      <c r="BH78" s="289"/>
      <c r="BI78" s="289"/>
      <c r="BJ78" s="289"/>
      <c r="BK78" s="293"/>
    </row>
    <row r="79" spans="1:63" s="5" customFormat="1" ht="15" customHeight="1" x14ac:dyDescent="0.2">
      <c r="A79" s="60" t="s">
        <v>10</v>
      </c>
      <c r="B79" s="59" t="s">
        <v>38</v>
      </c>
      <c r="C79" s="22"/>
      <c r="D79" s="22"/>
      <c r="E79" s="158" t="s">
        <v>25</v>
      </c>
      <c r="F79" s="46"/>
      <c r="G79" s="158" t="s">
        <v>26</v>
      </c>
      <c r="H79" s="69"/>
      <c r="I79" s="57" t="s">
        <v>25</v>
      </c>
      <c r="J79" s="48"/>
      <c r="K79" s="58" t="s">
        <v>26</v>
      </c>
      <c r="L79" s="78"/>
      <c r="M79" s="78"/>
      <c r="N79" s="78"/>
      <c r="O79" s="1"/>
      <c r="P79" s="1"/>
      <c r="Q79" s="1"/>
      <c r="R79" s="2"/>
      <c r="S79" s="2"/>
      <c r="AF79" s="290"/>
      <c r="AG79" s="206" t="s">
        <v>10</v>
      </c>
      <c r="AH79" s="225" t="s">
        <v>38</v>
      </c>
      <c r="AI79" s="190"/>
      <c r="AJ79" s="190"/>
      <c r="AK79" s="207" t="s">
        <v>25</v>
      </c>
      <c r="AL79" s="233"/>
      <c r="AM79" s="207" t="s">
        <v>26</v>
      </c>
      <c r="AN79" s="245"/>
      <c r="AO79" s="208" t="s">
        <v>25</v>
      </c>
      <c r="AP79" s="209"/>
      <c r="AQ79" s="210" t="s">
        <v>26</v>
      </c>
      <c r="AR79" s="205"/>
      <c r="AS79" s="205"/>
      <c r="AT79" s="205"/>
      <c r="AU79" s="282"/>
      <c r="AV79" s="282"/>
      <c r="AW79" s="282"/>
      <c r="AX79" s="270"/>
      <c r="AY79" s="270"/>
      <c r="AZ79" s="289"/>
      <c r="BA79" s="289"/>
      <c r="BB79" s="289"/>
      <c r="BC79" s="289"/>
      <c r="BD79" s="289"/>
      <c r="BE79" s="289"/>
      <c r="BF79" s="289"/>
      <c r="BG79" s="289"/>
      <c r="BH79" s="289"/>
      <c r="BI79" s="289"/>
      <c r="BJ79" s="289"/>
      <c r="BK79" s="293"/>
    </row>
    <row r="80" spans="1:63" s="5" customFormat="1" ht="12" customHeight="1" x14ac:dyDescent="0.2">
      <c r="A80" s="82"/>
      <c r="B80" s="477"/>
      <c r="C80" s="477"/>
      <c r="D80" s="22"/>
      <c r="E80" s="114"/>
      <c r="F80" s="83"/>
      <c r="G80" s="114"/>
      <c r="H80" s="22"/>
      <c r="I80" s="84" t="str">
        <f>IF(E80="","",E80*$O$74/100)</f>
        <v/>
      </c>
      <c r="J80" s="85"/>
      <c r="K80" s="86" t="str">
        <f>IF(G80="","",G80*$O$74/100)</f>
        <v/>
      </c>
      <c r="L80" s="22"/>
      <c r="M80" s="22"/>
      <c r="N80" s="22"/>
      <c r="O80" s="1"/>
      <c r="P80" s="1"/>
      <c r="Q80" s="1"/>
      <c r="R80" s="2"/>
      <c r="S80" s="2"/>
      <c r="AF80" s="290"/>
      <c r="AG80" s="211"/>
      <c r="AH80" s="404" t="s">
        <v>125</v>
      </c>
      <c r="AI80" s="404"/>
      <c r="AJ80" s="190"/>
      <c r="AK80" s="267">
        <v>250000</v>
      </c>
      <c r="AL80" s="226"/>
      <c r="AM80" s="267">
        <v>200</v>
      </c>
      <c r="AN80" s="190"/>
      <c r="AO80" s="212">
        <f>IF(AK80="","",AK80*$AU$74/100)</f>
        <v>125000</v>
      </c>
      <c r="AP80" s="213"/>
      <c r="AQ80" s="214">
        <f>IF(AM80="","",AM80*$AU$74/100)</f>
        <v>100</v>
      </c>
      <c r="AR80" s="190"/>
      <c r="AS80" s="190"/>
      <c r="AT80" s="190"/>
      <c r="AU80" s="282"/>
      <c r="AV80" s="282"/>
      <c r="AW80" s="282"/>
      <c r="AX80" s="270"/>
      <c r="AY80" s="270"/>
      <c r="AZ80" s="289"/>
      <c r="BA80" s="289"/>
      <c r="BB80" s="289"/>
      <c r="BC80" s="289"/>
      <c r="BD80" s="289"/>
      <c r="BE80" s="289"/>
      <c r="BF80" s="289"/>
      <c r="BG80" s="289"/>
      <c r="BH80" s="289"/>
      <c r="BI80" s="289"/>
      <c r="BJ80" s="289"/>
      <c r="BK80" s="293"/>
    </row>
    <row r="81" spans="1:63" s="5" customFormat="1" ht="12" customHeight="1" x14ac:dyDescent="0.2">
      <c r="A81" s="82"/>
      <c r="B81" s="476"/>
      <c r="C81" s="476"/>
      <c r="D81" s="22"/>
      <c r="E81" s="115"/>
      <c r="F81" s="83"/>
      <c r="G81" s="115"/>
      <c r="H81" s="22"/>
      <c r="I81" s="87" t="str">
        <f t="shared" ref="I81:I88" si="20">IF(E81="","",E81*$O$74/100)</f>
        <v/>
      </c>
      <c r="J81" s="85"/>
      <c r="K81" s="88" t="str">
        <f t="shared" ref="K81:K88" si="21">IF(G81="","",G81*$O$74/100)</f>
        <v/>
      </c>
      <c r="L81" s="22"/>
      <c r="M81" s="22"/>
      <c r="N81" s="22"/>
      <c r="O81" s="1"/>
      <c r="P81" s="1"/>
      <c r="Q81" s="1"/>
      <c r="R81" s="2"/>
      <c r="S81" s="2"/>
      <c r="U81" s="1"/>
      <c r="AF81" s="290"/>
      <c r="AG81" s="211"/>
      <c r="AH81" s="407" t="s">
        <v>126</v>
      </c>
      <c r="AI81" s="407"/>
      <c r="AJ81" s="190"/>
      <c r="AK81" s="268">
        <v>100000</v>
      </c>
      <c r="AL81" s="226"/>
      <c r="AM81" s="268">
        <v>50</v>
      </c>
      <c r="AN81" s="190"/>
      <c r="AO81" s="215">
        <f t="shared" ref="AO81:AO88" si="22">IF(AK81="","",AK81*$AU$74/100)</f>
        <v>50000</v>
      </c>
      <c r="AP81" s="213"/>
      <c r="AQ81" s="216">
        <f t="shared" ref="AQ81:AQ88" si="23">IF(AM81="","",AM81*$AU$74/100)</f>
        <v>25</v>
      </c>
      <c r="AR81" s="190"/>
      <c r="AS81" s="190"/>
      <c r="AT81" s="190"/>
      <c r="AU81" s="282"/>
      <c r="AV81" s="282"/>
      <c r="AW81" s="282"/>
      <c r="AX81" s="270"/>
      <c r="AY81" s="270"/>
      <c r="AZ81" s="289"/>
      <c r="BA81" s="282"/>
      <c r="BB81" s="289"/>
      <c r="BC81" s="289"/>
      <c r="BD81" s="289"/>
      <c r="BE81" s="289"/>
      <c r="BF81" s="289"/>
      <c r="BG81" s="289"/>
      <c r="BH81" s="289"/>
      <c r="BI81" s="289"/>
      <c r="BJ81" s="289"/>
      <c r="BK81" s="293"/>
    </row>
    <row r="82" spans="1:63" s="5" customFormat="1" ht="12" customHeight="1" x14ac:dyDescent="0.2">
      <c r="A82" s="82"/>
      <c r="B82" s="476"/>
      <c r="C82" s="476"/>
      <c r="D82" s="22"/>
      <c r="E82" s="115"/>
      <c r="F82" s="83"/>
      <c r="G82" s="115"/>
      <c r="H82" s="22"/>
      <c r="I82" s="87" t="str">
        <f t="shared" si="20"/>
        <v/>
      </c>
      <c r="J82" s="85"/>
      <c r="K82" s="88" t="str">
        <f t="shared" si="21"/>
        <v/>
      </c>
      <c r="L82" s="22"/>
      <c r="M82" s="89" t="s">
        <v>83</v>
      </c>
      <c r="O82" s="1"/>
      <c r="P82" s="1"/>
      <c r="Q82" s="1"/>
      <c r="R82" s="2"/>
      <c r="S82" s="2"/>
      <c r="U82" s="1"/>
      <c r="AF82" s="290"/>
      <c r="AG82" s="211"/>
      <c r="AH82" s="407" t="s">
        <v>127</v>
      </c>
      <c r="AI82" s="407"/>
      <c r="AJ82" s="190"/>
      <c r="AK82" s="268">
        <v>20000</v>
      </c>
      <c r="AL82" s="226"/>
      <c r="AM82" s="268">
        <v>700</v>
      </c>
      <c r="AN82" s="190"/>
      <c r="AO82" s="215">
        <f t="shared" si="22"/>
        <v>10000</v>
      </c>
      <c r="AP82" s="213"/>
      <c r="AQ82" s="216">
        <f t="shared" si="23"/>
        <v>350</v>
      </c>
      <c r="AR82" s="190"/>
      <c r="AS82" s="343" t="s">
        <v>83</v>
      </c>
      <c r="AT82" s="287"/>
      <c r="AU82" s="282"/>
      <c r="AV82" s="282"/>
      <c r="AW82" s="282"/>
      <c r="AX82" s="270"/>
      <c r="AY82" s="270"/>
      <c r="AZ82" s="289"/>
      <c r="BA82" s="282"/>
      <c r="BB82" s="289"/>
      <c r="BC82" s="289"/>
      <c r="BD82" s="289"/>
      <c r="BE82" s="289"/>
      <c r="BF82" s="289"/>
      <c r="BG82" s="289"/>
      <c r="BH82" s="289"/>
      <c r="BI82" s="289"/>
      <c r="BJ82" s="289"/>
      <c r="BK82" s="293"/>
    </row>
    <row r="83" spans="1:63" s="5" customFormat="1" ht="12" customHeight="1" x14ac:dyDescent="0.2">
      <c r="A83" s="82"/>
      <c r="B83" s="476"/>
      <c r="C83" s="476"/>
      <c r="D83" s="22"/>
      <c r="E83" s="115"/>
      <c r="F83" s="83"/>
      <c r="G83" s="115"/>
      <c r="H83" s="22"/>
      <c r="I83" s="87" t="str">
        <f t="shared" si="20"/>
        <v/>
      </c>
      <c r="J83" s="85"/>
      <c r="K83" s="88" t="str">
        <f t="shared" si="21"/>
        <v/>
      </c>
      <c r="L83" s="22"/>
      <c r="M83" s="89" t="s">
        <v>84</v>
      </c>
      <c r="O83" s="1"/>
      <c r="P83" s="1"/>
      <c r="Q83" s="1"/>
      <c r="R83" s="2"/>
      <c r="S83" s="2"/>
      <c r="U83" s="1"/>
      <c r="AF83" s="290"/>
      <c r="AG83" s="211"/>
      <c r="AH83" s="407"/>
      <c r="AI83" s="407"/>
      <c r="AJ83" s="190"/>
      <c r="AK83" s="268"/>
      <c r="AL83" s="226"/>
      <c r="AM83" s="268"/>
      <c r="AN83" s="190"/>
      <c r="AO83" s="215" t="str">
        <f t="shared" si="22"/>
        <v/>
      </c>
      <c r="AP83" s="213"/>
      <c r="AQ83" s="216" t="str">
        <f t="shared" si="23"/>
        <v/>
      </c>
      <c r="AR83" s="190"/>
      <c r="AS83" s="343" t="s">
        <v>84</v>
      </c>
      <c r="AT83" s="287"/>
      <c r="AU83" s="282"/>
      <c r="AV83" s="282"/>
      <c r="AW83" s="282"/>
      <c r="AX83" s="270"/>
      <c r="AY83" s="270"/>
      <c r="AZ83" s="289"/>
      <c r="BA83" s="282"/>
      <c r="BB83" s="289"/>
      <c r="BC83" s="289"/>
      <c r="BD83" s="289"/>
      <c r="BE83" s="289"/>
      <c r="BF83" s="289"/>
      <c r="BG83" s="289"/>
      <c r="BH83" s="289"/>
      <c r="BI83" s="289"/>
      <c r="BJ83" s="289"/>
      <c r="BK83" s="293"/>
    </row>
    <row r="84" spans="1:63" s="5" customFormat="1" ht="12" customHeight="1" x14ac:dyDescent="0.2">
      <c r="A84" s="82"/>
      <c r="B84" s="476"/>
      <c r="C84" s="476"/>
      <c r="D84" s="22"/>
      <c r="E84" s="115"/>
      <c r="F84" s="83"/>
      <c r="G84" s="115"/>
      <c r="H84" s="22"/>
      <c r="I84" s="87" t="str">
        <f t="shared" si="20"/>
        <v/>
      </c>
      <c r="J84" s="85"/>
      <c r="K84" s="88" t="str">
        <f t="shared" si="21"/>
        <v/>
      </c>
      <c r="L84" s="22"/>
      <c r="M84" s="90" t="s">
        <v>85</v>
      </c>
      <c r="O84" s="1"/>
      <c r="P84" s="1"/>
      <c r="Q84" s="1"/>
      <c r="R84" s="2"/>
      <c r="S84" s="2"/>
      <c r="U84" s="1"/>
      <c r="AF84" s="290"/>
      <c r="AG84" s="211"/>
      <c r="AH84" s="407"/>
      <c r="AI84" s="407"/>
      <c r="AJ84" s="190"/>
      <c r="AK84" s="268"/>
      <c r="AL84" s="226"/>
      <c r="AM84" s="268"/>
      <c r="AN84" s="190"/>
      <c r="AO84" s="215" t="str">
        <f t="shared" si="22"/>
        <v/>
      </c>
      <c r="AP84" s="213"/>
      <c r="AQ84" s="216" t="str">
        <f t="shared" si="23"/>
        <v/>
      </c>
      <c r="AR84" s="190"/>
      <c r="AS84" s="344" t="s">
        <v>85</v>
      </c>
      <c r="AT84" s="287"/>
      <c r="AU84" s="282"/>
      <c r="AV84" s="282"/>
      <c r="AW84" s="282"/>
      <c r="AX84" s="270"/>
      <c r="AY84" s="270"/>
      <c r="AZ84" s="289"/>
      <c r="BA84" s="282"/>
      <c r="BB84" s="289"/>
      <c r="BC84" s="289"/>
      <c r="BD84" s="289"/>
      <c r="BE84" s="289"/>
      <c r="BF84" s="289"/>
      <c r="BG84" s="289"/>
      <c r="BH84" s="289"/>
      <c r="BI84" s="289"/>
      <c r="BJ84" s="289"/>
      <c r="BK84" s="293"/>
    </row>
    <row r="85" spans="1:63" s="5" customFormat="1" ht="12" customHeight="1" x14ac:dyDescent="0.2">
      <c r="A85" s="82"/>
      <c r="B85" s="476"/>
      <c r="C85" s="476"/>
      <c r="D85" s="22"/>
      <c r="E85" s="115"/>
      <c r="F85" s="83"/>
      <c r="G85" s="115"/>
      <c r="H85" s="22"/>
      <c r="I85" s="87" t="str">
        <f t="shared" si="20"/>
        <v/>
      </c>
      <c r="J85" s="85"/>
      <c r="K85" s="88" t="str">
        <f t="shared" si="21"/>
        <v/>
      </c>
      <c r="L85" s="22"/>
      <c r="M85" s="91" t="s">
        <v>86</v>
      </c>
      <c r="O85" s="1"/>
      <c r="P85" s="1"/>
      <c r="Q85" s="1"/>
      <c r="R85" s="2"/>
      <c r="S85" s="2"/>
      <c r="U85" s="1"/>
      <c r="AF85" s="290"/>
      <c r="AG85" s="211"/>
      <c r="AH85" s="407"/>
      <c r="AI85" s="407"/>
      <c r="AJ85" s="190"/>
      <c r="AK85" s="268"/>
      <c r="AL85" s="226"/>
      <c r="AM85" s="268"/>
      <c r="AN85" s="190"/>
      <c r="AO85" s="215" t="str">
        <f t="shared" si="22"/>
        <v/>
      </c>
      <c r="AP85" s="213"/>
      <c r="AQ85" s="216" t="str">
        <f t="shared" si="23"/>
        <v/>
      </c>
      <c r="AR85" s="190"/>
      <c r="AS85" s="345" t="s">
        <v>86</v>
      </c>
      <c r="AT85" s="287"/>
      <c r="AU85" s="282"/>
      <c r="AV85" s="282"/>
      <c r="AW85" s="282"/>
      <c r="AX85" s="270"/>
      <c r="AY85" s="270"/>
      <c r="AZ85" s="289"/>
      <c r="BA85" s="282"/>
      <c r="BB85" s="289"/>
      <c r="BC85" s="289"/>
      <c r="BD85" s="289"/>
      <c r="BE85" s="289"/>
      <c r="BF85" s="289"/>
      <c r="BG85" s="289"/>
      <c r="BH85" s="289"/>
      <c r="BI85" s="289"/>
      <c r="BJ85" s="289"/>
      <c r="BK85" s="293"/>
    </row>
    <row r="86" spans="1:63" s="5" customFormat="1" ht="12" customHeight="1" x14ac:dyDescent="0.2">
      <c r="A86" s="82"/>
      <c r="B86" s="476"/>
      <c r="C86" s="476"/>
      <c r="D86" s="22"/>
      <c r="E86" s="115"/>
      <c r="F86" s="83"/>
      <c r="G86" s="115"/>
      <c r="H86" s="22"/>
      <c r="I86" s="87" t="str">
        <f t="shared" si="20"/>
        <v/>
      </c>
      <c r="J86" s="85"/>
      <c r="K86" s="88" t="str">
        <f t="shared" si="21"/>
        <v/>
      </c>
      <c r="L86" s="22"/>
      <c r="M86" s="92" t="s">
        <v>87</v>
      </c>
      <c r="O86" s="1"/>
      <c r="P86" s="1"/>
      <c r="Q86" s="1"/>
      <c r="R86" s="2"/>
      <c r="S86" s="2"/>
      <c r="U86" s="1"/>
      <c r="AF86" s="290"/>
      <c r="AG86" s="211"/>
      <c r="AH86" s="407"/>
      <c r="AI86" s="407"/>
      <c r="AJ86" s="190"/>
      <c r="AK86" s="268"/>
      <c r="AL86" s="226"/>
      <c r="AM86" s="268"/>
      <c r="AN86" s="190"/>
      <c r="AO86" s="215" t="str">
        <f t="shared" si="22"/>
        <v/>
      </c>
      <c r="AP86" s="213"/>
      <c r="AQ86" s="216" t="str">
        <f t="shared" si="23"/>
        <v/>
      </c>
      <c r="AR86" s="190"/>
      <c r="AS86" s="346" t="s">
        <v>87</v>
      </c>
      <c r="AT86" s="287"/>
      <c r="AU86" s="282"/>
      <c r="AV86" s="282"/>
      <c r="AW86" s="282"/>
      <c r="AX86" s="270"/>
      <c r="AY86" s="270"/>
      <c r="AZ86" s="289"/>
      <c r="BA86" s="282"/>
      <c r="BB86" s="289"/>
      <c r="BC86" s="289"/>
      <c r="BD86" s="289"/>
      <c r="BE86" s="289"/>
      <c r="BF86" s="289"/>
      <c r="BG86" s="289"/>
      <c r="BH86" s="289"/>
      <c r="BI86" s="289"/>
      <c r="BJ86" s="289"/>
      <c r="BK86" s="293"/>
    </row>
    <row r="87" spans="1:63" s="5" customFormat="1" ht="12" customHeight="1" x14ac:dyDescent="0.2">
      <c r="A87" s="82"/>
      <c r="B87" s="476"/>
      <c r="C87" s="476"/>
      <c r="D87" s="22"/>
      <c r="E87" s="115"/>
      <c r="F87" s="83"/>
      <c r="G87" s="115"/>
      <c r="H87" s="22"/>
      <c r="I87" s="87" t="str">
        <f t="shared" si="20"/>
        <v/>
      </c>
      <c r="J87" s="85"/>
      <c r="K87" s="88" t="str">
        <f t="shared" si="21"/>
        <v/>
      </c>
      <c r="L87" s="22"/>
      <c r="M87" s="22"/>
      <c r="N87" s="22"/>
      <c r="O87" s="1"/>
      <c r="P87" s="1"/>
      <c r="Q87" s="1"/>
      <c r="R87" s="2"/>
      <c r="S87" s="2"/>
      <c r="U87" s="1"/>
      <c r="AF87" s="290"/>
      <c r="AG87" s="211"/>
      <c r="AH87" s="407"/>
      <c r="AI87" s="407"/>
      <c r="AJ87" s="190"/>
      <c r="AK87" s="268"/>
      <c r="AL87" s="226"/>
      <c r="AM87" s="268"/>
      <c r="AN87" s="190"/>
      <c r="AO87" s="215" t="str">
        <f t="shared" si="22"/>
        <v/>
      </c>
      <c r="AP87" s="213"/>
      <c r="AQ87" s="216" t="str">
        <f t="shared" si="23"/>
        <v/>
      </c>
      <c r="AR87" s="190"/>
      <c r="AS87" s="190"/>
      <c r="AT87" s="190"/>
      <c r="AU87" s="282"/>
      <c r="AV87" s="282"/>
      <c r="AW87" s="282"/>
      <c r="AX87" s="270"/>
      <c r="AY87" s="270"/>
      <c r="AZ87" s="289"/>
      <c r="BA87" s="282"/>
      <c r="BB87" s="289"/>
      <c r="BC87" s="289"/>
      <c r="BD87" s="289"/>
      <c r="BE87" s="289"/>
      <c r="BF87" s="289"/>
      <c r="BG87" s="289"/>
      <c r="BH87" s="289"/>
      <c r="BI87" s="289"/>
      <c r="BJ87" s="289"/>
      <c r="BK87" s="293"/>
    </row>
    <row r="88" spans="1:63" s="5" customFormat="1" ht="12" customHeight="1" x14ac:dyDescent="0.2">
      <c r="A88" s="82"/>
      <c r="B88" s="476"/>
      <c r="C88" s="476"/>
      <c r="D88" s="22"/>
      <c r="E88" s="116"/>
      <c r="F88" s="83"/>
      <c r="G88" s="116"/>
      <c r="H88" s="22"/>
      <c r="I88" s="84" t="str">
        <f t="shared" si="20"/>
        <v/>
      </c>
      <c r="J88" s="85"/>
      <c r="K88" s="86" t="str">
        <f t="shared" si="21"/>
        <v/>
      </c>
      <c r="L88" s="22"/>
      <c r="M88" s="22"/>
      <c r="N88" s="22"/>
      <c r="O88" s="1"/>
      <c r="P88" s="1"/>
      <c r="Q88" s="1"/>
      <c r="R88" s="2"/>
      <c r="S88" s="2"/>
      <c r="U88" s="1"/>
      <c r="AF88" s="290"/>
      <c r="AG88" s="211"/>
      <c r="AH88" s="407"/>
      <c r="AI88" s="407"/>
      <c r="AJ88" s="190"/>
      <c r="AK88" s="269"/>
      <c r="AL88" s="226"/>
      <c r="AM88" s="269"/>
      <c r="AN88" s="190"/>
      <c r="AO88" s="212" t="str">
        <f t="shared" si="22"/>
        <v/>
      </c>
      <c r="AP88" s="213"/>
      <c r="AQ88" s="214" t="str">
        <f t="shared" si="23"/>
        <v/>
      </c>
      <c r="AR88" s="190"/>
      <c r="AS88" s="190"/>
      <c r="AT88" s="190"/>
      <c r="AU88" s="282"/>
      <c r="AV88" s="282"/>
      <c r="AW88" s="282"/>
      <c r="AX88" s="270"/>
      <c r="AY88" s="270"/>
      <c r="AZ88" s="289"/>
      <c r="BA88" s="282"/>
      <c r="BB88" s="289"/>
      <c r="BC88" s="289"/>
      <c r="BD88" s="289"/>
      <c r="BE88" s="289"/>
      <c r="BF88" s="289"/>
      <c r="BG88" s="289"/>
      <c r="BH88" s="289"/>
      <c r="BI88" s="289"/>
      <c r="BJ88" s="289"/>
      <c r="BK88" s="293"/>
    </row>
    <row r="89" spans="1:63" s="17" customFormat="1" ht="12" customHeight="1" x14ac:dyDescent="0.2">
      <c r="A89" s="93"/>
      <c r="B89" s="94"/>
      <c r="C89" s="81" t="s">
        <v>16</v>
      </c>
      <c r="D89" s="94"/>
      <c r="E89" s="95" t="str">
        <f>IF(SUM(E80:E88)=0,"",SUM(E80:E88))</f>
        <v/>
      </c>
      <c r="F89" s="94"/>
      <c r="G89" s="95"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c r="AF89" s="347"/>
      <c r="AG89" s="217"/>
      <c r="AH89" s="230"/>
      <c r="AI89" s="240" t="s">
        <v>16</v>
      </c>
      <c r="AJ89" s="230"/>
      <c r="AK89" s="242">
        <f>IF(SUM(AK80:AK88)=0,"",SUM(AK80:AK88))</f>
        <v>370000</v>
      </c>
      <c r="AL89" s="230"/>
      <c r="AM89" s="242">
        <f>IF(SUM(AM80:AM88)=0,"",SUM(AM80:AM88))</f>
        <v>950</v>
      </c>
      <c r="AN89" s="218"/>
      <c r="AO89" s="219">
        <f>IF(SUM(AO80:AO88)=0,"",SUM(AO80:AO88))</f>
        <v>185000</v>
      </c>
      <c r="AP89" s="220"/>
      <c r="AQ89" s="221">
        <f>IF(SUM(AQ80:AQ88)=0,"",SUM(AQ80:AQ88))</f>
        <v>475</v>
      </c>
      <c r="AR89" s="230"/>
      <c r="AS89" s="230"/>
      <c r="AT89" s="230"/>
      <c r="AU89" s="405">
        <f>IF(AK89="",0,AK89)</f>
        <v>370000</v>
      </c>
      <c r="AV89" s="406"/>
      <c r="AW89" s="332"/>
      <c r="AX89" s="405">
        <f>IF(AM89="",0,AM89)</f>
        <v>950</v>
      </c>
      <c r="AY89" s="406"/>
      <c r="AZ89" s="348"/>
      <c r="BA89" s="349" t="s">
        <v>104</v>
      </c>
      <c r="BB89" s="348"/>
      <c r="BC89" s="348"/>
      <c r="BD89" s="348"/>
      <c r="BE89" s="348"/>
      <c r="BF89" s="348"/>
      <c r="BG89" s="348"/>
      <c r="BH89" s="348"/>
      <c r="BI89" s="348"/>
      <c r="BJ89" s="348"/>
      <c r="BK89" s="350"/>
    </row>
    <row r="90" spans="1:63" s="5" customFormat="1" ht="12" customHeight="1" x14ac:dyDescent="0.2">
      <c r="A90" s="82"/>
      <c r="B90" s="22"/>
      <c r="C90" s="22"/>
      <c r="D90" s="22"/>
      <c r="E90" s="83"/>
      <c r="F90" s="83"/>
      <c r="G90" s="22"/>
      <c r="H90" s="22"/>
      <c r="I90" s="55"/>
      <c r="J90" s="97"/>
      <c r="K90" s="56"/>
      <c r="L90" s="22"/>
      <c r="M90" s="22"/>
      <c r="N90" s="22"/>
      <c r="O90" s="1"/>
      <c r="P90" s="1"/>
      <c r="Q90" s="1"/>
      <c r="R90" s="2"/>
      <c r="S90" s="2"/>
      <c r="U90" s="155"/>
      <c r="AF90" s="290"/>
      <c r="AG90" s="211"/>
      <c r="AH90" s="190"/>
      <c r="AI90" s="190"/>
      <c r="AJ90" s="190"/>
      <c r="AK90" s="226"/>
      <c r="AL90" s="226"/>
      <c r="AM90" s="190"/>
      <c r="AN90" s="190"/>
      <c r="AO90" s="222"/>
      <c r="AP90" s="223"/>
      <c r="AQ90" s="224"/>
      <c r="AR90" s="190"/>
      <c r="AS90" s="190"/>
      <c r="AT90" s="190"/>
      <c r="AU90" s="282"/>
      <c r="AV90" s="282"/>
      <c r="AW90" s="282"/>
      <c r="AX90" s="270"/>
      <c r="AY90" s="270"/>
      <c r="AZ90" s="289"/>
      <c r="BA90" s="349"/>
      <c r="BB90" s="289"/>
      <c r="BC90" s="289"/>
      <c r="BD90" s="289"/>
      <c r="BE90" s="289"/>
      <c r="BF90" s="289"/>
      <c r="BG90" s="289"/>
      <c r="BH90" s="289"/>
      <c r="BI90" s="289"/>
      <c r="BJ90" s="289"/>
      <c r="BK90" s="293"/>
    </row>
    <row r="91" spans="1:63" s="5" customFormat="1" ht="15" customHeight="1" x14ac:dyDescent="0.2">
      <c r="A91" s="60" t="s">
        <v>11</v>
      </c>
      <c r="B91" s="61" t="s">
        <v>27</v>
      </c>
      <c r="C91" s="23"/>
      <c r="D91" s="23"/>
      <c r="E91" s="98"/>
      <c r="F91" s="98"/>
      <c r="G91" s="23"/>
      <c r="H91" s="22"/>
      <c r="I91" s="99"/>
      <c r="J91" s="100"/>
      <c r="K91" s="101"/>
      <c r="L91" s="102"/>
      <c r="M91" s="102"/>
      <c r="N91" s="102"/>
      <c r="O91" s="1"/>
      <c r="P91" s="1"/>
      <c r="Q91" s="1"/>
      <c r="R91" s="2"/>
      <c r="S91" s="2"/>
      <c r="U91" s="155"/>
      <c r="AF91" s="290"/>
      <c r="AG91" s="206" t="s">
        <v>11</v>
      </c>
      <c r="AH91" s="225" t="s">
        <v>27</v>
      </c>
      <c r="AI91" s="190"/>
      <c r="AJ91" s="190"/>
      <c r="AK91" s="226"/>
      <c r="AL91" s="226"/>
      <c r="AM91" s="190"/>
      <c r="AN91" s="190"/>
      <c r="AO91" s="227"/>
      <c r="AP91" s="228"/>
      <c r="AQ91" s="229"/>
      <c r="AR91" s="205"/>
      <c r="AS91" s="205"/>
      <c r="AT91" s="205"/>
      <c r="AU91" s="282"/>
      <c r="AV91" s="282"/>
      <c r="AW91" s="282"/>
      <c r="AX91" s="270"/>
      <c r="AY91" s="270"/>
      <c r="AZ91" s="289"/>
      <c r="BA91" s="349"/>
      <c r="BB91" s="289"/>
      <c r="BC91" s="289"/>
      <c r="BD91" s="289"/>
      <c r="BE91" s="289"/>
      <c r="BF91" s="289"/>
      <c r="BG91" s="289"/>
      <c r="BH91" s="289"/>
      <c r="BI91" s="289"/>
      <c r="BJ91" s="289"/>
      <c r="BK91" s="293"/>
    </row>
    <row r="92" spans="1:63" s="5" customFormat="1" ht="12" customHeight="1" x14ac:dyDescent="0.2">
      <c r="A92" s="22"/>
      <c r="B92" s="64" t="s">
        <v>101</v>
      </c>
      <c r="C92" s="23"/>
      <c r="D92" s="23"/>
      <c r="E92" s="98"/>
      <c r="F92" s="98"/>
      <c r="G92" s="23"/>
      <c r="H92" s="22"/>
      <c r="I92" s="55"/>
      <c r="J92" s="103"/>
      <c r="K92" s="56"/>
      <c r="L92" s="22"/>
      <c r="M92" s="22"/>
      <c r="N92" s="22"/>
      <c r="O92" s="1"/>
      <c r="P92" s="1"/>
      <c r="Q92" s="1"/>
      <c r="R92" s="2"/>
      <c r="S92" s="2"/>
      <c r="U92" s="155"/>
      <c r="AF92" s="290"/>
      <c r="AG92" s="190"/>
      <c r="AH92" s="230" t="s">
        <v>101</v>
      </c>
      <c r="AI92" s="190"/>
      <c r="AJ92" s="190"/>
      <c r="AK92" s="226"/>
      <c r="AL92" s="226"/>
      <c r="AM92" s="190"/>
      <c r="AN92" s="190"/>
      <c r="AO92" s="222"/>
      <c r="AP92" s="231"/>
      <c r="AQ92" s="224"/>
      <c r="AR92" s="190"/>
      <c r="AS92" s="190"/>
      <c r="AT92" s="190"/>
      <c r="AU92" s="282"/>
      <c r="AV92" s="282"/>
      <c r="AW92" s="282"/>
      <c r="AX92" s="270"/>
      <c r="AY92" s="270"/>
      <c r="AZ92" s="289"/>
      <c r="BA92" s="349"/>
      <c r="BB92" s="289"/>
      <c r="BC92" s="289"/>
      <c r="BD92" s="289"/>
      <c r="BE92" s="289"/>
      <c r="BF92" s="289"/>
      <c r="BG92" s="289"/>
      <c r="BH92" s="289"/>
      <c r="BI92" s="289"/>
      <c r="BJ92" s="289"/>
      <c r="BK92" s="293"/>
    </row>
    <row r="93" spans="1:63" s="5" customFormat="1" ht="12" customHeight="1" x14ac:dyDescent="0.2">
      <c r="A93" s="93"/>
      <c r="B93" s="64" t="s">
        <v>28</v>
      </c>
      <c r="C93" s="23"/>
      <c r="D93" s="23"/>
      <c r="E93" s="159" t="s">
        <v>24</v>
      </c>
      <c r="F93" s="51"/>
      <c r="G93" s="158" t="s">
        <v>26</v>
      </c>
      <c r="H93" s="69"/>
      <c r="I93" s="47" t="s">
        <v>24</v>
      </c>
      <c r="J93" s="48"/>
      <c r="K93" s="49" t="s">
        <v>26</v>
      </c>
      <c r="L93" s="22"/>
      <c r="M93" s="22"/>
      <c r="N93" s="22"/>
      <c r="O93" s="1"/>
      <c r="P93" s="1"/>
      <c r="Q93" s="1"/>
      <c r="R93" s="2"/>
      <c r="S93" s="2"/>
      <c r="U93" s="155"/>
      <c r="AF93" s="290"/>
      <c r="AG93" s="217"/>
      <c r="AH93" s="230" t="s">
        <v>28</v>
      </c>
      <c r="AI93" s="190"/>
      <c r="AJ93" s="190"/>
      <c r="AK93" s="232" t="s">
        <v>24</v>
      </c>
      <c r="AL93" s="233"/>
      <c r="AM93" s="207" t="s">
        <v>26</v>
      </c>
      <c r="AN93" s="245"/>
      <c r="AO93" s="234" t="s">
        <v>24</v>
      </c>
      <c r="AP93" s="209"/>
      <c r="AQ93" s="235" t="s">
        <v>26</v>
      </c>
      <c r="AR93" s="190"/>
      <c r="AS93" s="190"/>
      <c r="AT93" s="190"/>
      <c r="AU93" s="282"/>
      <c r="AV93" s="282"/>
      <c r="AW93" s="282"/>
      <c r="AX93" s="270"/>
      <c r="AY93" s="270"/>
      <c r="AZ93" s="289"/>
      <c r="BA93" s="349"/>
      <c r="BB93" s="289"/>
      <c r="BC93" s="289"/>
      <c r="BD93" s="289"/>
      <c r="BE93" s="289"/>
      <c r="BF93" s="289"/>
      <c r="BG93" s="289"/>
      <c r="BH93" s="289"/>
      <c r="BI93" s="289"/>
      <c r="BJ93" s="289"/>
      <c r="BK93" s="293"/>
    </row>
    <row r="94" spans="1:63" s="5" customFormat="1" ht="12" customHeight="1" x14ac:dyDescent="0.2">
      <c r="A94" s="93"/>
      <c r="B94" s="477"/>
      <c r="C94" s="477"/>
      <c r="D94" s="23"/>
      <c r="E94" s="114"/>
      <c r="F94" s="98"/>
      <c r="G94" s="114"/>
      <c r="H94" s="22"/>
      <c r="I94" s="67" t="str">
        <f>IF(E94="","",E94*$O$74/100)</f>
        <v/>
      </c>
      <c r="J94" s="85"/>
      <c r="K94" s="68" t="str">
        <f>IF(G94="","",G94*$O$74/100)</f>
        <v/>
      </c>
      <c r="L94" s="22"/>
      <c r="M94" s="22"/>
      <c r="N94" s="22"/>
      <c r="O94" s="405">
        <f>IF(E94="",0,E94)</f>
        <v>0</v>
      </c>
      <c r="P94" s="406"/>
      <c r="Q94" s="122"/>
      <c r="R94" s="405">
        <f>IF(G94="",0,G94)</f>
        <v>0</v>
      </c>
      <c r="S94" s="406"/>
      <c r="U94" s="155" t="s">
        <v>104</v>
      </c>
      <c r="AF94" s="290"/>
      <c r="AG94" s="217"/>
      <c r="AH94" s="404" t="s">
        <v>131</v>
      </c>
      <c r="AI94" s="404"/>
      <c r="AJ94" s="190"/>
      <c r="AK94" s="267">
        <v>800000</v>
      </c>
      <c r="AL94" s="226"/>
      <c r="AM94" s="267">
        <v>20000</v>
      </c>
      <c r="AN94" s="190"/>
      <c r="AO94" s="236">
        <f>IF(AK94="","",AK94*$AU$74/100)</f>
        <v>400000</v>
      </c>
      <c r="AP94" s="213"/>
      <c r="AQ94" s="237">
        <f>IF(AM94="","",AM94*$AU$74/100)</f>
        <v>10000</v>
      </c>
      <c r="AR94" s="190"/>
      <c r="AS94" s="190"/>
      <c r="AT94" s="190"/>
      <c r="AU94" s="405">
        <f>IF(AK94="",0,AK94)</f>
        <v>800000</v>
      </c>
      <c r="AV94" s="406"/>
      <c r="AW94" s="332"/>
      <c r="AX94" s="405">
        <f>IF(AM94="",0,AM94)</f>
        <v>20000</v>
      </c>
      <c r="AY94" s="406"/>
      <c r="AZ94" s="289"/>
      <c r="BA94" s="349" t="s">
        <v>104</v>
      </c>
      <c r="BB94" s="289"/>
      <c r="BC94" s="289"/>
      <c r="BD94" s="289"/>
      <c r="BE94" s="289"/>
      <c r="BF94" s="289"/>
      <c r="BG94" s="289"/>
      <c r="BH94" s="289"/>
      <c r="BI94" s="289"/>
      <c r="BJ94" s="289"/>
      <c r="BK94" s="293"/>
    </row>
    <row r="95" spans="1:63" s="5" customFormat="1" ht="12" customHeight="1" x14ac:dyDescent="0.2">
      <c r="A95" s="105"/>
      <c r="B95" s="64"/>
      <c r="C95" s="23"/>
      <c r="D95" s="23"/>
      <c r="E95" s="98"/>
      <c r="F95" s="98"/>
      <c r="G95" s="23"/>
      <c r="H95" s="22"/>
      <c r="I95" s="55"/>
      <c r="J95" s="97"/>
      <c r="K95" s="86"/>
      <c r="L95" s="22"/>
      <c r="M95" s="22"/>
      <c r="N95" s="22"/>
      <c r="O95" s="1"/>
      <c r="P95" s="1"/>
      <c r="Q95" s="1"/>
      <c r="R95" s="2"/>
      <c r="S95" s="2"/>
      <c r="U95" s="155"/>
      <c r="AF95" s="290"/>
      <c r="AG95" s="238"/>
      <c r="AH95" s="230"/>
      <c r="AI95" s="190"/>
      <c r="AJ95" s="190"/>
      <c r="AK95" s="226"/>
      <c r="AL95" s="226"/>
      <c r="AM95" s="190"/>
      <c r="AN95" s="190"/>
      <c r="AO95" s="222"/>
      <c r="AP95" s="223"/>
      <c r="AQ95" s="214"/>
      <c r="AR95" s="190"/>
      <c r="AS95" s="190"/>
      <c r="AT95" s="190"/>
      <c r="AU95" s="282"/>
      <c r="AV95" s="282"/>
      <c r="AW95" s="282"/>
      <c r="AX95" s="270"/>
      <c r="AY95" s="270"/>
      <c r="AZ95" s="289"/>
      <c r="BA95" s="349"/>
      <c r="BB95" s="289"/>
      <c r="BC95" s="289"/>
      <c r="BD95" s="289"/>
      <c r="BE95" s="289"/>
      <c r="BF95" s="289"/>
      <c r="BG95" s="289"/>
      <c r="BH95" s="289"/>
      <c r="BI95" s="289"/>
      <c r="BJ95" s="289"/>
      <c r="BK95" s="293"/>
    </row>
    <row r="96" spans="1:63" s="5" customFormat="1" ht="12" customHeight="1" x14ac:dyDescent="0.2">
      <c r="A96" s="74"/>
      <c r="B96" s="408" t="s">
        <v>39</v>
      </c>
      <c r="C96" s="408"/>
      <c r="D96" s="408"/>
      <c r="E96" s="408"/>
      <c r="F96" s="98"/>
      <c r="G96" s="160" t="s">
        <v>29</v>
      </c>
      <c r="H96" s="22"/>
      <c r="I96" s="55"/>
      <c r="J96" s="97"/>
      <c r="K96" s="56"/>
      <c r="L96" s="22"/>
      <c r="M96" s="22"/>
      <c r="N96" s="22"/>
      <c r="O96" s="1"/>
      <c r="P96" s="1"/>
      <c r="Q96" s="1"/>
      <c r="R96" s="2"/>
      <c r="S96" s="2"/>
      <c r="U96" s="155"/>
      <c r="AF96" s="290"/>
      <c r="AG96" s="197"/>
      <c r="AH96" s="408" t="s">
        <v>39</v>
      </c>
      <c r="AI96" s="408"/>
      <c r="AJ96" s="408"/>
      <c r="AK96" s="408"/>
      <c r="AL96" s="226"/>
      <c r="AM96" s="239" t="s">
        <v>29</v>
      </c>
      <c r="AN96" s="190"/>
      <c r="AO96" s="222"/>
      <c r="AP96" s="223"/>
      <c r="AQ96" s="224"/>
      <c r="AR96" s="190"/>
      <c r="AS96" s="190"/>
      <c r="AT96" s="190"/>
      <c r="AU96" s="282"/>
      <c r="AV96" s="282"/>
      <c r="AW96" s="282"/>
      <c r="AX96" s="270"/>
      <c r="AY96" s="270"/>
      <c r="AZ96" s="289"/>
      <c r="BA96" s="349"/>
      <c r="BB96" s="289"/>
      <c r="BC96" s="289"/>
      <c r="BD96" s="289"/>
      <c r="BE96" s="289"/>
      <c r="BF96" s="289"/>
      <c r="BG96" s="289"/>
      <c r="BH96" s="289"/>
      <c r="BI96" s="289"/>
      <c r="BJ96" s="289"/>
      <c r="BK96" s="293"/>
    </row>
    <row r="97" spans="1:63" s="5" customFormat="1" ht="12" customHeight="1" x14ac:dyDescent="0.2">
      <c r="A97" s="74"/>
      <c r="B97" s="477"/>
      <c r="C97" s="477"/>
      <c r="D97" s="477"/>
      <c r="E97" s="477"/>
      <c r="F97" s="98"/>
      <c r="G97" s="114"/>
      <c r="H97" s="98"/>
      <c r="I97" s="99"/>
      <c r="J97" s="85"/>
      <c r="K97" s="101"/>
      <c r="L97" s="22"/>
      <c r="M97" s="22"/>
      <c r="N97" s="22"/>
      <c r="O97" s="1"/>
      <c r="P97" s="1"/>
      <c r="Q97" s="1"/>
      <c r="R97" s="2"/>
      <c r="S97" s="2"/>
      <c r="U97" s="155"/>
      <c r="AF97" s="290"/>
      <c r="AG97" s="197"/>
      <c r="AH97" s="404" t="s">
        <v>128</v>
      </c>
      <c r="AI97" s="404"/>
      <c r="AJ97" s="404"/>
      <c r="AK97" s="404"/>
      <c r="AL97" s="226"/>
      <c r="AM97" s="267">
        <v>1500</v>
      </c>
      <c r="AN97" s="226"/>
      <c r="AO97" s="227"/>
      <c r="AP97" s="213"/>
      <c r="AQ97" s="229"/>
      <c r="AR97" s="190"/>
      <c r="AS97" s="190"/>
      <c r="AT97" s="190"/>
      <c r="AU97" s="282"/>
      <c r="AV97" s="282"/>
      <c r="AW97" s="282"/>
      <c r="AX97" s="270"/>
      <c r="AY97" s="270"/>
      <c r="AZ97" s="289"/>
      <c r="BA97" s="349"/>
      <c r="BB97" s="289"/>
      <c r="BC97" s="289"/>
      <c r="BD97" s="289"/>
      <c r="BE97" s="289"/>
      <c r="BF97" s="289"/>
      <c r="BG97" s="289"/>
      <c r="BH97" s="289"/>
      <c r="BI97" s="289"/>
      <c r="BJ97" s="289"/>
      <c r="BK97" s="293"/>
    </row>
    <row r="98" spans="1:63" s="5" customFormat="1" ht="12" customHeight="1" x14ac:dyDescent="0.2">
      <c r="A98" s="74"/>
      <c r="B98" s="476"/>
      <c r="C98" s="476"/>
      <c r="D98" s="476"/>
      <c r="E98" s="476"/>
      <c r="F98" s="98"/>
      <c r="G98" s="114"/>
      <c r="H98" s="98"/>
      <c r="I98" s="99"/>
      <c r="J98" s="85"/>
      <c r="K98" s="101"/>
      <c r="L98" s="22"/>
      <c r="M98" s="22"/>
      <c r="N98" s="22"/>
      <c r="O98" s="1"/>
      <c r="P98" s="1"/>
      <c r="Q98" s="1"/>
      <c r="R98" s="2"/>
      <c r="S98" s="2"/>
      <c r="U98" s="155"/>
      <c r="AF98" s="290"/>
      <c r="AG98" s="197"/>
      <c r="AH98" s="407" t="s">
        <v>129</v>
      </c>
      <c r="AI98" s="407"/>
      <c r="AJ98" s="407"/>
      <c r="AK98" s="407"/>
      <c r="AL98" s="226"/>
      <c r="AM98" s="267">
        <v>800</v>
      </c>
      <c r="AN98" s="226"/>
      <c r="AO98" s="227"/>
      <c r="AP98" s="213"/>
      <c r="AQ98" s="229"/>
      <c r="AR98" s="190"/>
      <c r="AS98" s="190"/>
      <c r="AT98" s="190"/>
      <c r="AU98" s="282"/>
      <c r="AV98" s="282"/>
      <c r="AW98" s="282"/>
      <c r="AX98" s="270"/>
      <c r="AY98" s="270"/>
      <c r="AZ98" s="289"/>
      <c r="BA98" s="349"/>
      <c r="BB98" s="289"/>
      <c r="BC98" s="289"/>
      <c r="BD98" s="289"/>
      <c r="BE98" s="289"/>
      <c r="BF98" s="289"/>
      <c r="BG98" s="289"/>
      <c r="BH98" s="289"/>
      <c r="BI98" s="289"/>
      <c r="BJ98" s="289"/>
      <c r="BK98" s="293"/>
    </row>
    <row r="99" spans="1:63" s="5" customFormat="1" ht="12" customHeight="1" x14ac:dyDescent="0.2">
      <c r="A99" s="74"/>
      <c r="B99" s="476"/>
      <c r="C99" s="476"/>
      <c r="D99" s="476"/>
      <c r="E99" s="476"/>
      <c r="F99" s="98"/>
      <c r="G99" s="114"/>
      <c r="H99" s="98"/>
      <c r="I99" s="99"/>
      <c r="J99" s="85"/>
      <c r="K99" s="101"/>
      <c r="L99" s="22"/>
      <c r="M99" s="22"/>
      <c r="N99" s="22"/>
      <c r="O99" s="1"/>
      <c r="P99" s="1"/>
      <c r="Q99" s="1"/>
      <c r="R99" s="2"/>
      <c r="S99" s="2"/>
      <c r="U99" s="155"/>
      <c r="AF99" s="290"/>
      <c r="AG99" s="197"/>
      <c r="AH99" s="407" t="s">
        <v>130</v>
      </c>
      <c r="AI99" s="407"/>
      <c r="AJ99" s="407"/>
      <c r="AK99" s="407"/>
      <c r="AL99" s="226"/>
      <c r="AM99" s="267">
        <v>6500</v>
      </c>
      <c r="AN99" s="226"/>
      <c r="AO99" s="227"/>
      <c r="AP99" s="213"/>
      <c r="AQ99" s="229"/>
      <c r="AR99" s="190"/>
      <c r="AS99" s="190"/>
      <c r="AT99" s="190"/>
      <c r="AU99" s="282"/>
      <c r="AV99" s="282"/>
      <c r="AW99" s="282"/>
      <c r="AX99" s="270"/>
      <c r="AY99" s="270"/>
      <c r="AZ99" s="289"/>
      <c r="BA99" s="349"/>
      <c r="BB99" s="289"/>
      <c r="BC99" s="289"/>
      <c r="BD99" s="289"/>
      <c r="BE99" s="289"/>
      <c r="BF99" s="289"/>
      <c r="BG99" s="289"/>
      <c r="BH99" s="289"/>
      <c r="BI99" s="289"/>
      <c r="BJ99" s="289"/>
      <c r="BK99" s="293"/>
    </row>
    <row r="100" spans="1:63" s="5" customFormat="1" ht="12" customHeight="1" x14ac:dyDescent="0.2">
      <c r="A100" s="74"/>
      <c r="B100" s="476"/>
      <c r="C100" s="476"/>
      <c r="D100" s="476"/>
      <c r="E100" s="476"/>
      <c r="F100" s="98"/>
      <c r="G100" s="114"/>
      <c r="H100" s="98"/>
      <c r="I100" s="99"/>
      <c r="J100" s="85"/>
      <c r="K100" s="101"/>
      <c r="L100" s="22"/>
      <c r="M100" s="22"/>
      <c r="N100" s="22"/>
      <c r="O100" s="1"/>
      <c r="P100" s="1"/>
      <c r="Q100" s="1"/>
      <c r="R100" s="2"/>
      <c r="S100" s="2"/>
      <c r="U100" s="155"/>
      <c r="AF100" s="290"/>
      <c r="AG100" s="197"/>
      <c r="AH100" s="407"/>
      <c r="AI100" s="407"/>
      <c r="AJ100" s="407"/>
      <c r="AK100" s="407"/>
      <c r="AL100" s="226"/>
      <c r="AM100" s="267"/>
      <c r="AN100" s="226"/>
      <c r="AO100" s="227"/>
      <c r="AP100" s="213"/>
      <c r="AQ100" s="229"/>
      <c r="AR100" s="190"/>
      <c r="AS100" s="190"/>
      <c r="AT100" s="190"/>
      <c r="AU100" s="282"/>
      <c r="AV100" s="282"/>
      <c r="AW100" s="282"/>
      <c r="AX100" s="270"/>
      <c r="AY100" s="270"/>
      <c r="AZ100" s="289"/>
      <c r="BA100" s="349"/>
      <c r="BB100" s="289"/>
      <c r="BC100" s="289"/>
      <c r="BD100" s="289"/>
      <c r="BE100" s="289"/>
      <c r="BF100" s="289"/>
      <c r="BG100" s="289"/>
      <c r="BH100" s="289"/>
      <c r="BI100" s="289"/>
      <c r="BJ100" s="289"/>
      <c r="BK100" s="293"/>
    </row>
    <row r="101" spans="1:63" s="5" customFormat="1" ht="12" customHeight="1" x14ac:dyDescent="0.2">
      <c r="A101" s="74"/>
      <c r="B101" s="476"/>
      <c r="C101" s="476"/>
      <c r="D101" s="476"/>
      <c r="E101" s="476"/>
      <c r="F101" s="98"/>
      <c r="G101" s="114"/>
      <c r="H101" s="98"/>
      <c r="I101" s="99"/>
      <c r="J101" s="85"/>
      <c r="K101" s="101"/>
      <c r="L101" s="22"/>
      <c r="M101" s="22"/>
      <c r="N101" s="22"/>
      <c r="O101" s="1"/>
      <c r="P101" s="1"/>
      <c r="Q101" s="1"/>
      <c r="R101" s="2"/>
      <c r="S101" s="2"/>
      <c r="U101" s="155"/>
      <c r="AF101" s="290"/>
      <c r="AG101" s="197"/>
      <c r="AH101" s="407"/>
      <c r="AI101" s="407"/>
      <c r="AJ101" s="407"/>
      <c r="AK101" s="407"/>
      <c r="AL101" s="226"/>
      <c r="AM101" s="267"/>
      <c r="AN101" s="226"/>
      <c r="AO101" s="227"/>
      <c r="AP101" s="213"/>
      <c r="AQ101" s="229"/>
      <c r="AR101" s="190"/>
      <c r="AS101" s="190"/>
      <c r="AT101" s="190"/>
      <c r="AU101" s="282"/>
      <c r="AV101" s="282"/>
      <c r="AW101" s="282"/>
      <c r="AX101" s="270"/>
      <c r="AY101" s="270"/>
      <c r="AZ101" s="289"/>
      <c r="BA101" s="349"/>
      <c r="BB101" s="289"/>
      <c r="BC101" s="289"/>
      <c r="BD101" s="289"/>
      <c r="BE101" s="289"/>
      <c r="BF101" s="289"/>
      <c r="BG101" s="289"/>
      <c r="BH101" s="289"/>
      <c r="BI101" s="289"/>
      <c r="BJ101" s="289"/>
      <c r="BK101" s="293"/>
    </row>
    <row r="102" spans="1:63" s="5" customFormat="1" ht="12" customHeight="1" x14ac:dyDescent="0.2">
      <c r="A102" s="74"/>
      <c r="B102" s="476"/>
      <c r="C102" s="476"/>
      <c r="D102" s="476"/>
      <c r="E102" s="476"/>
      <c r="F102" s="98"/>
      <c r="G102" s="114"/>
      <c r="H102" s="98"/>
      <c r="I102" s="99"/>
      <c r="J102" s="85"/>
      <c r="K102" s="101"/>
      <c r="L102" s="22"/>
      <c r="M102" s="22"/>
      <c r="N102" s="22"/>
      <c r="O102" s="1"/>
      <c r="P102" s="1"/>
      <c r="Q102" s="1"/>
      <c r="R102" s="2"/>
      <c r="S102" s="2"/>
      <c r="U102" s="155"/>
      <c r="AF102" s="290"/>
      <c r="AG102" s="197"/>
      <c r="AH102" s="407"/>
      <c r="AI102" s="407"/>
      <c r="AJ102" s="407"/>
      <c r="AK102" s="407"/>
      <c r="AL102" s="226"/>
      <c r="AM102" s="267"/>
      <c r="AN102" s="226"/>
      <c r="AO102" s="227"/>
      <c r="AP102" s="213"/>
      <c r="AQ102" s="229"/>
      <c r="AR102" s="190"/>
      <c r="AS102" s="190"/>
      <c r="AT102" s="190"/>
      <c r="AU102" s="282"/>
      <c r="AV102" s="282"/>
      <c r="AW102" s="282"/>
      <c r="AX102" s="270"/>
      <c r="AY102" s="270"/>
      <c r="AZ102" s="289"/>
      <c r="BA102" s="349"/>
      <c r="BB102" s="289"/>
      <c r="BC102" s="289"/>
      <c r="BD102" s="289"/>
      <c r="BE102" s="289"/>
      <c r="BF102" s="289"/>
      <c r="BG102" s="289"/>
      <c r="BH102" s="289"/>
      <c r="BI102" s="289"/>
      <c r="BJ102" s="289"/>
      <c r="BK102" s="293"/>
    </row>
    <row r="103" spans="1:63" s="5" customFormat="1" ht="12" customHeight="1" x14ac:dyDescent="0.2">
      <c r="A103" s="74"/>
      <c r="B103" s="476"/>
      <c r="C103" s="476"/>
      <c r="D103" s="476"/>
      <c r="E103" s="476"/>
      <c r="F103" s="98"/>
      <c r="G103" s="114"/>
      <c r="H103" s="98"/>
      <c r="I103" s="99"/>
      <c r="J103" s="85"/>
      <c r="K103" s="101"/>
      <c r="L103" s="22"/>
      <c r="M103" s="22"/>
      <c r="N103" s="22"/>
      <c r="O103" s="1"/>
      <c r="P103" s="1"/>
      <c r="Q103" s="1"/>
      <c r="R103" s="2"/>
      <c r="S103" s="2"/>
      <c r="U103" s="155"/>
      <c r="AF103" s="290"/>
      <c r="AG103" s="197"/>
      <c r="AH103" s="407"/>
      <c r="AI103" s="407"/>
      <c r="AJ103" s="407"/>
      <c r="AK103" s="407"/>
      <c r="AL103" s="226"/>
      <c r="AM103" s="267"/>
      <c r="AN103" s="226"/>
      <c r="AO103" s="227"/>
      <c r="AP103" s="213"/>
      <c r="AQ103" s="229"/>
      <c r="AR103" s="190"/>
      <c r="AS103" s="190"/>
      <c r="AT103" s="190"/>
      <c r="AU103" s="282"/>
      <c r="AV103" s="282"/>
      <c r="AW103" s="282"/>
      <c r="AX103" s="270"/>
      <c r="AY103" s="270"/>
      <c r="AZ103" s="289"/>
      <c r="BA103" s="349"/>
      <c r="BB103" s="289"/>
      <c r="BC103" s="289"/>
      <c r="BD103" s="289"/>
      <c r="BE103" s="289"/>
      <c r="BF103" s="289"/>
      <c r="BG103" s="289"/>
      <c r="BH103" s="289"/>
      <c r="BI103" s="289"/>
      <c r="BJ103" s="289"/>
      <c r="BK103" s="293"/>
    </row>
    <row r="104" spans="1:63" s="5" customFormat="1" ht="12" customHeight="1" x14ac:dyDescent="0.2">
      <c r="A104" s="74"/>
      <c r="B104" s="476"/>
      <c r="C104" s="476"/>
      <c r="D104" s="476"/>
      <c r="E104" s="476"/>
      <c r="F104" s="98"/>
      <c r="G104" s="114"/>
      <c r="H104" s="98"/>
      <c r="I104" s="99"/>
      <c r="J104" s="85"/>
      <c r="K104" s="101"/>
      <c r="L104" s="22"/>
      <c r="M104" s="22"/>
      <c r="N104" s="22"/>
      <c r="O104" s="1"/>
      <c r="P104" s="1"/>
      <c r="Q104" s="1"/>
      <c r="R104" s="2"/>
      <c r="S104" s="2"/>
      <c r="U104" s="155"/>
      <c r="AF104" s="290"/>
      <c r="AG104" s="197"/>
      <c r="AH104" s="407"/>
      <c r="AI104" s="407"/>
      <c r="AJ104" s="407"/>
      <c r="AK104" s="407"/>
      <c r="AL104" s="226"/>
      <c r="AM104" s="267"/>
      <c r="AN104" s="226"/>
      <c r="AO104" s="227"/>
      <c r="AP104" s="213"/>
      <c r="AQ104" s="229"/>
      <c r="AR104" s="190"/>
      <c r="AS104" s="190"/>
      <c r="AT104" s="190"/>
      <c r="AU104" s="282"/>
      <c r="AV104" s="282"/>
      <c r="AW104" s="282"/>
      <c r="AX104" s="270"/>
      <c r="AY104" s="270"/>
      <c r="AZ104" s="289"/>
      <c r="BA104" s="349"/>
      <c r="BB104" s="289"/>
      <c r="BC104" s="289"/>
      <c r="BD104" s="289"/>
      <c r="BE104" s="289"/>
      <c r="BF104" s="289"/>
      <c r="BG104" s="289"/>
      <c r="BH104" s="289"/>
      <c r="BI104" s="289"/>
      <c r="BJ104" s="289"/>
      <c r="BK104" s="293"/>
    </row>
    <row r="105" spans="1:63" s="5" customFormat="1" ht="12" customHeight="1" x14ac:dyDescent="0.2">
      <c r="A105" s="74"/>
      <c r="B105" s="476"/>
      <c r="C105" s="476"/>
      <c r="D105" s="476"/>
      <c r="E105" s="476"/>
      <c r="F105" s="98"/>
      <c r="G105" s="116"/>
      <c r="H105" s="98"/>
      <c r="I105" s="99"/>
      <c r="J105" s="85"/>
      <c r="K105" s="49" t="s">
        <v>29</v>
      </c>
      <c r="L105" s="22"/>
      <c r="M105" s="22"/>
      <c r="N105" s="22"/>
      <c r="O105" s="1"/>
      <c r="P105" s="1"/>
      <c r="Q105" s="1"/>
      <c r="R105" s="2"/>
      <c r="S105" s="2"/>
      <c r="U105" s="155"/>
      <c r="AF105" s="290"/>
      <c r="AG105" s="197"/>
      <c r="AH105" s="407"/>
      <c r="AI105" s="407"/>
      <c r="AJ105" s="407"/>
      <c r="AK105" s="407"/>
      <c r="AL105" s="226"/>
      <c r="AM105" s="269"/>
      <c r="AN105" s="226"/>
      <c r="AO105" s="227"/>
      <c r="AP105" s="213"/>
      <c r="AQ105" s="235" t="s">
        <v>29</v>
      </c>
      <c r="AR105" s="190"/>
      <c r="AS105" s="190"/>
      <c r="AT105" s="190"/>
      <c r="AU105" s="282"/>
      <c r="AV105" s="282"/>
      <c r="AW105" s="282"/>
      <c r="AX105" s="270"/>
      <c r="AY105" s="270"/>
      <c r="AZ105" s="289"/>
      <c r="BA105" s="349"/>
      <c r="BB105" s="289"/>
      <c r="BC105" s="289"/>
      <c r="BD105" s="289"/>
      <c r="BE105" s="289"/>
      <c r="BF105" s="289"/>
      <c r="BG105" s="289"/>
      <c r="BH105" s="289"/>
      <c r="BI105" s="289"/>
      <c r="BJ105" s="289"/>
      <c r="BK105" s="293"/>
    </row>
    <row r="106" spans="1:63" s="5" customFormat="1" ht="12" customHeight="1" x14ac:dyDescent="0.2">
      <c r="A106" s="74"/>
      <c r="B106" s="64"/>
      <c r="C106" s="104"/>
      <c r="D106" s="64"/>
      <c r="E106" s="145" t="s">
        <v>16</v>
      </c>
      <c r="F106" s="64"/>
      <c r="G106" s="66"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c r="AF106" s="290"/>
      <c r="AG106" s="197"/>
      <c r="AH106" s="230"/>
      <c r="AI106" s="240"/>
      <c r="AJ106" s="230"/>
      <c r="AK106" s="241" t="s">
        <v>16</v>
      </c>
      <c r="AL106" s="230"/>
      <c r="AM106" s="242">
        <f>IF(SUM(AM97:AM105)=0,"",SUM(AM97:AM105))</f>
        <v>8800</v>
      </c>
      <c r="AN106" s="226"/>
      <c r="AO106" s="212"/>
      <c r="AP106" s="213"/>
      <c r="AQ106" s="237">
        <f>IF(AM106="","",IF(AX106&lt;0.01,(AX106*$AU$74/100)*-1,AX106*$AU$74/100))</f>
        <v>4400</v>
      </c>
      <c r="AR106" s="190"/>
      <c r="AS106" s="190"/>
      <c r="AT106" s="190"/>
      <c r="AU106" s="282"/>
      <c r="AV106" s="282"/>
      <c r="AW106" s="332"/>
      <c r="AX106" s="405">
        <f>IF(AM106="",0,IF(AM106&gt;0.01,AM106,AM106*-1))</f>
        <v>8800</v>
      </c>
      <c r="AY106" s="406"/>
      <c r="AZ106" s="289"/>
      <c r="BA106" s="349" t="s">
        <v>105</v>
      </c>
      <c r="BB106" s="289"/>
      <c r="BC106" s="289"/>
      <c r="BD106" s="289"/>
      <c r="BE106" s="289"/>
      <c r="BF106" s="289"/>
      <c r="BG106" s="289"/>
      <c r="BH106" s="289"/>
      <c r="BI106" s="289"/>
      <c r="BJ106" s="289"/>
      <c r="BK106" s="293"/>
    </row>
    <row r="107" spans="1:63" s="5" customFormat="1" ht="12" customHeight="1" x14ac:dyDescent="0.2">
      <c r="A107" s="74"/>
      <c r="B107" s="23"/>
      <c r="C107" s="23"/>
      <c r="D107" s="23"/>
      <c r="E107" s="23"/>
      <c r="F107" s="98"/>
      <c r="G107" s="98"/>
      <c r="H107" s="98"/>
      <c r="I107" s="84"/>
      <c r="J107" s="85"/>
      <c r="K107" s="86"/>
      <c r="L107" s="22"/>
      <c r="M107" s="22"/>
      <c r="N107" s="22"/>
      <c r="O107" s="1"/>
      <c r="P107" s="1"/>
      <c r="Q107" s="1"/>
      <c r="R107" s="2"/>
      <c r="S107" s="2"/>
      <c r="U107" s="155"/>
      <c r="AF107" s="290"/>
      <c r="AG107" s="197"/>
      <c r="AH107" s="190"/>
      <c r="AI107" s="190"/>
      <c r="AJ107" s="190"/>
      <c r="AK107" s="190"/>
      <c r="AL107" s="226"/>
      <c r="AM107" s="226"/>
      <c r="AN107" s="226"/>
      <c r="AO107" s="212"/>
      <c r="AP107" s="213"/>
      <c r="AQ107" s="214"/>
      <c r="AR107" s="190"/>
      <c r="AS107" s="190"/>
      <c r="AT107" s="190"/>
      <c r="AU107" s="282"/>
      <c r="AV107" s="282"/>
      <c r="AW107" s="282"/>
      <c r="AX107" s="270"/>
      <c r="AY107" s="270"/>
      <c r="AZ107" s="289"/>
      <c r="BA107" s="349"/>
      <c r="BB107" s="289"/>
      <c r="BC107" s="289"/>
      <c r="BD107" s="289"/>
      <c r="BE107" s="289"/>
      <c r="BF107" s="289"/>
      <c r="BG107" s="289"/>
      <c r="BH107" s="289"/>
      <c r="BI107" s="289"/>
      <c r="BJ107" s="289"/>
      <c r="BK107" s="293"/>
    </row>
    <row r="108" spans="1:63" s="5" customFormat="1" ht="12" customHeight="1" x14ac:dyDescent="0.2">
      <c r="A108" s="74"/>
      <c r="B108" s="64" t="s">
        <v>102</v>
      </c>
      <c r="C108" s="23"/>
      <c r="D108" s="23"/>
      <c r="E108" s="98"/>
      <c r="F108" s="98"/>
      <c r="G108" s="23"/>
      <c r="H108" s="22"/>
      <c r="I108" s="55"/>
      <c r="J108" s="106"/>
      <c r="K108" s="56"/>
      <c r="L108" s="22"/>
      <c r="M108" s="89" t="s">
        <v>88</v>
      </c>
      <c r="O108" s="1"/>
      <c r="P108" s="1"/>
      <c r="Q108" s="1"/>
      <c r="R108" s="2"/>
      <c r="S108" s="2"/>
      <c r="U108" s="155"/>
      <c r="AF108" s="290"/>
      <c r="AG108" s="197"/>
      <c r="AH108" s="230" t="s">
        <v>102</v>
      </c>
      <c r="AI108" s="190"/>
      <c r="AJ108" s="190"/>
      <c r="AK108" s="226"/>
      <c r="AL108" s="226"/>
      <c r="AM108" s="190"/>
      <c r="AN108" s="190"/>
      <c r="AO108" s="222"/>
      <c r="AP108" s="243"/>
      <c r="AQ108" s="224"/>
      <c r="AR108" s="190"/>
      <c r="AS108" s="343" t="s">
        <v>88</v>
      </c>
      <c r="AT108" s="287"/>
      <c r="AU108" s="282"/>
      <c r="AV108" s="282"/>
      <c r="AW108" s="282"/>
      <c r="AX108" s="270"/>
      <c r="AY108" s="270"/>
      <c r="AZ108" s="289"/>
      <c r="BA108" s="349"/>
      <c r="BB108" s="289"/>
      <c r="BC108" s="289"/>
      <c r="BD108" s="289"/>
      <c r="BE108" s="289"/>
      <c r="BF108" s="289"/>
      <c r="BG108" s="289"/>
      <c r="BH108" s="289"/>
      <c r="BI108" s="289"/>
      <c r="BJ108" s="289"/>
      <c r="BK108" s="293"/>
    </row>
    <row r="109" spans="1:63" s="5" customFormat="1" ht="12" customHeight="1" x14ac:dyDescent="0.2">
      <c r="A109" s="74"/>
      <c r="B109" s="64" t="s">
        <v>28</v>
      </c>
      <c r="C109" s="23"/>
      <c r="D109" s="23"/>
      <c r="E109" s="159" t="s">
        <v>24</v>
      </c>
      <c r="F109" s="51"/>
      <c r="G109" s="158" t="s">
        <v>26</v>
      </c>
      <c r="H109" s="69"/>
      <c r="I109" s="47" t="s">
        <v>24</v>
      </c>
      <c r="J109" s="48"/>
      <c r="K109" s="49" t="s">
        <v>26</v>
      </c>
      <c r="L109" s="22"/>
      <c r="M109" s="90" t="s">
        <v>89</v>
      </c>
      <c r="O109" s="1"/>
      <c r="P109" s="1"/>
      <c r="Q109" s="1"/>
      <c r="R109" s="2"/>
      <c r="S109" s="2"/>
      <c r="U109" s="155"/>
      <c r="AF109" s="290"/>
      <c r="AG109" s="197"/>
      <c r="AH109" s="230" t="s">
        <v>28</v>
      </c>
      <c r="AI109" s="190"/>
      <c r="AJ109" s="190"/>
      <c r="AK109" s="232" t="s">
        <v>24</v>
      </c>
      <c r="AL109" s="233"/>
      <c r="AM109" s="207" t="s">
        <v>26</v>
      </c>
      <c r="AN109" s="245"/>
      <c r="AO109" s="234" t="s">
        <v>24</v>
      </c>
      <c r="AP109" s="209"/>
      <c r="AQ109" s="235" t="s">
        <v>26</v>
      </c>
      <c r="AR109" s="190"/>
      <c r="AS109" s="344" t="s">
        <v>89</v>
      </c>
      <c r="AT109" s="287"/>
      <c r="AU109" s="282"/>
      <c r="AV109" s="282"/>
      <c r="AW109" s="282"/>
      <c r="AX109" s="270"/>
      <c r="AY109" s="270"/>
      <c r="AZ109" s="289"/>
      <c r="BA109" s="349"/>
      <c r="BB109" s="289"/>
      <c r="BC109" s="289"/>
      <c r="BD109" s="289"/>
      <c r="BE109" s="289"/>
      <c r="BF109" s="289"/>
      <c r="BG109" s="289"/>
      <c r="BH109" s="289"/>
      <c r="BI109" s="289"/>
      <c r="BJ109" s="289"/>
      <c r="BK109" s="293"/>
    </row>
    <row r="110" spans="1:63" s="5" customFormat="1" ht="12" customHeight="1" x14ac:dyDescent="0.2">
      <c r="A110" s="74"/>
      <c r="B110" s="477"/>
      <c r="C110" s="477"/>
      <c r="D110" s="23"/>
      <c r="E110" s="114"/>
      <c r="F110" s="98"/>
      <c r="G110" s="114"/>
      <c r="H110" s="22"/>
      <c r="I110" s="67" t="str">
        <f>IF(E110="","",E110*$O$74/100)</f>
        <v/>
      </c>
      <c r="J110" s="85"/>
      <c r="K110" s="68" t="str">
        <f>IF(G110="","",G110*$O$74/100)</f>
        <v/>
      </c>
      <c r="L110" s="22"/>
      <c r="M110" s="92" t="s">
        <v>90</v>
      </c>
      <c r="O110" s="405">
        <f>IF(E110="",0,E110)</f>
        <v>0</v>
      </c>
      <c r="P110" s="406"/>
      <c r="Q110" s="122"/>
      <c r="R110" s="405">
        <f>IF(G110="",0,G110)</f>
        <v>0</v>
      </c>
      <c r="S110" s="406"/>
      <c r="U110" s="155" t="s">
        <v>104</v>
      </c>
      <c r="AF110" s="290"/>
      <c r="AG110" s="197"/>
      <c r="AH110" s="404" t="s">
        <v>140</v>
      </c>
      <c r="AI110" s="404"/>
      <c r="AJ110" s="190"/>
      <c r="AK110" s="267">
        <v>380000</v>
      </c>
      <c r="AL110" s="226"/>
      <c r="AM110" s="267">
        <v>6000</v>
      </c>
      <c r="AN110" s="190"/>
      <c r="AO110" s="236">
        <f>IF(AK110="","",AK110*$AU$74/100)</f>
        <v>190000</v>
      </c>
      <c r="AP110" s="213"/>
      <c r="AQ110" s="237">
        <f>IF(AM110="","",AM110*$AU$74/100)</f>
        <v>3000</v>
      </c>
      <c r="AR110" s="190"/>
      <c r="AS110" s="346" t="s">
        <v>90</v>
      </c>
      <c r="AT110" s="287"/>
      <c r="AU110" s="405">
        <f>IF(AK110="",0,AK110)</f>
        <v>380000</v>
      </c>
      <c r="AV110" s="406"/>
      <c r="AW110" s="332"/>
      <c r="AX110" s="405">
        <f>IF(AM110="",0,AM110)</f>
        <v>6000</v>
      </c>
      <c r="AY110" s="406"/>
      <c r="AZ110" s="289"/>
      <c r="BA110" s="349" t="s">
        <v>104</v>
      </c>
      <c r="BB110" s="289"/>
      <c r="BC110" s="289"/>
      <c r="BD110" s="289"/>
      <c r="BE110" s="289"/>
      <c r="BF110" s="289"/>
      <c r="BG110" s="289"/>
      <c r="BH110" s="289"/>
      <c r="BI110" s="289"/>
      <c r="BJ110" s="289"/>
      <c r="BK110" s="293"/>
    </row>
    <row r="111" spans="1:63" s="5" customFormat="1" ht="12" customHeight="1" x14ac:dyDescent="0.2">
      <c r="A111" s="74"/>
      <c r="B111" s="64"/>
      <c r="C111" s="23"/>
      <c r="D111" s="23"/>
      <c r="E111" s="98"/>
      <c r="F111" s="98"/>
      <c r="G111" s="23"/>
      <c r="H111" s="22"/>
      <c r="I111" s="55"/>
      <c r="J111" s="97"/>
      <c r="K111" s="86"/>
      <c r="L111" s="22"/>
      <c r="M111" s="92" t="s">
        <v>91</v>
      </c>
      <c r="O111" s="1"/>
      <c r="P111" s="1"/>
      <c r="Q111" s="1"/>
      <c r="R111" s="2"/>
      <c r="S111" s="2"/>
      <c r="U111" s="155"/>
      <c r="AF111" s="290"/>
      <c r="AG111" s="197"/>
      <c r="AH111" s="230"/>
      <c r="AI111" s="190"/>
      <c r="AJ111" s="190"/>
      <c r="AK111" s="226"/>
      <c r="AL111" s="226"/>
      <c r="AM111" s="190"/>
      <c r="AN111" s="190"/>
      <c r="AO111" s="222"/>
      <c r="AP111" s="223"/>
      <c r="AQ111" s="214"/>
      <c r="AR111" s="190"/>
      <c r="AS111" s="346" t="s">
        <v>91</v>
      </c>
      <c r="AT111" s="287"/>
      <c r="AU111" s="282"/>
      <c r="AV111" s="282"/>
      <c r="AW111" s="282"/>
      <c r="AX111" s="270"/>
      <c r="AY111" s="270"/>
      <c r="AZ111" s="289"/>
      <c r="BA111" s="349"/>
      <c r="BB111" s="289"/>
      <c r="BC111" s="289"/>
      <c r="BD111" s="289"/>
      <c r="BE111" s="289"/>
      <c r="BF111" s="289"/>
      <c r="BG111" s="289"/>
      <c r="BH111" s="289"/>
      <c r="BI111" s="289"/>
      <c r="BJ111" s="289"/>
      <c r="BK111" s="293"/>
    </row>
    <row r="112" spans="1:63" s="5" customFormat="1" ht="12" customHeight="1" x14ac:dyDescent="0.2">
      <c r="A112" s="74"/>
      <c r="B112" s="408" t="s">
        <v>39</v>
      </c>
      <c r="C112" s="408"/>
      <c r="D112" s="408"/>
      <c r="E112" s="408"/>
      <c r="F112" s="98"/>
      <c r="G112" s="158" t="s">
        <v>29</v>
      </c>
      <c r="H112" s="22"/>
      <c r="I112" s="55"/>
      <c r="J112" s="97"/>
      <c r="K112" s="56"/>
      <c r="L112" s="22"/>
      <c r="M112" s="22"/>
      <c r="N112" s="22"/>
      <c r="O112" s="1"/>
      <c r="P112" s="1"/>
      <c r="Q112" s="1"/>
      <c r="R112" s="2"/>
      <c r="S112" s="2"/>
      <c r="U112" s="155"/>
      <c r="AF112" s="290"/>
      <c r="AG112" s="197"/>
      <c r="AH112" s="408" t="s">
        <v>39</v>
      </c>
      <c r="AI112" s="408"/>
      <c r="AJ112" s="408"/>
      <c r="AK112" s="408"/>
      <c r="AL112" s="226"/>
      <c r="AM112" s="207" t="s">
        <v>29</v>
      </c>
      <c r="AN112" s="190"/>
      <c r="AO112" s="222"/>
      <c r="AP112" s="223"/>
      <c r="AQ112" s="224"/>
      <c r="AR112" s="190"/>
      <c r="AS112" s="190"/>
      <c r="AT112" s="190"/>
      <c r="AU112" s="282"/>
      <c r="AV112" s="282"/>
      <c r="AW112" s="282"/>
      <c r="AX112" s="270"/>
      <c r="AY112" s="270"/>
      <c r="AZ112" s="289"/>
      <c r="BA112" s="349"/>
      <c r="BB112" s="289"/>
      <c r="BC112" s="289"/>
      <c r="BD112" s="289"/>
      <c r="BE112" s="289"/>
      <c r="BF112" s="289"/>
      <c r="BG112" s="289"/>
      <c r="BH112" s="289"/>
      <c r="BI112" s="289"/>
      <c r="BJ112" s="289"/>
      <c r="BK112" s="293"/>
    </row>
    <row r="113" spans="1:63" s="5" customFormat="1" ht="12" customHeight="1" x14ac:dyDescent="0.2">
      <c r="A113" s="74"/>
      <c r="B113" s="477"/>
      <c r="C113" s="477"/>
      <c r="D113" s="477"/>
      <c r="E113" s="477"/>
      <c r="F113" s="98"/>
      <c r="G113" s="114"/>
      <c r="H113" s="98"/>
      <c r="I113" s="99"/>
      <c r="J113" s="85"/>
      <c r="K113" s="101"/>
      <c r="L113" s="22"/>
      <c r="M113" s="22"/>
      <c r="N113" s="22"/>
      <c r="O113" s="1"/>
      <c r="P113" s="1"/>
      <c r="Q113" s="1"/>
      <c r="R113" s="2"/>
      <c r="S113" s="2"/>
      <c r="U113" s="155"/>
      <c r="AF113" s="290"/>
      <c r="AG113" s="197"/>
      <c r="AH113" s="404" t="s">
        <v>136</v>
      </c>
      <c r="AI113" s="404"/>
      <c r="AJ113" s="404"/>
      <c r="AK113" s="404"/>
      <c r="AL113" s="226"/>
      <c r="AM113" s="267">
        <v>1200</v>
      </c>
      <c r="AN113" s="226"/>
      <c r="AO113" s="227"/>
      <c r="AP113" s="213"/>
      <c r="AQ113" s="229"/>
      <c r="AR113" s="190"/>
      <c r="AS113" s="190"/>
      <c r="AT113" s="190"/>
      <c r="AU113" s="282"/>
      <c r="AV113" s="282"/>
      <c r="AW113" s="282"/>
      <c r="AX113" s="270"/>
      <c r="AY113" s="270"/>
      <c r="AZ113" s="289"/>
      <c r="BA113" s="349"/>
      <c r="BB113" s="289"/>
      <c r="BC113" s="289"/>
      <c r="BD113" s="289"/>
      <c r="BE113" s="289"/>
      <c r="BF113" s="289"/>
      <c r="BG113" s="289"/>
      <c r="BH113" s="289"/>
      <c r="BI113" s="289"/>
      <c r="BJ113" s="289"/>
      <c r="BK113" s="293"/>
    </row>
    <row r="114" spans="1:63" s="5" customFormat="1" ht="12" customHeight="1" x14ac:dyDescent="0.2">
      <c r="A114" s="74"/>
      <c r="B114" s="476"/>
      <c r="C114" s="476"/>
      <c r="D114" s="476"/>
      <c r="E114" s="476"/>
      <c r="F114" s="98"/>
      <c r="G114" s="116"/>
      <c r="H114" s="98"/>
      <c r="I114" s="99"/>
      <c r="J114" s="85"/>
      <c r="K114" s="49" t="s">
        <v>29</v>
      </c>
      <c r="L114" s="22"/>
      <c r="M114" s="22"/>
      <c r="N114" s="22"/>
      <c r="O114" s="1"/>
      <c r="P114" s="1"/>
      <c r="Q114" s="1"/>
      <c r="R114" s="2"/>
      <c r="S114" s="2"/>
      <c r="U114" s="155"/>
      <c r="AF114" s="290"/>
      <c r="AG114" s="197"/>
      <c r="AH114" s="407"/>
      <c r="AI114" s="407"/>
      <c r="AJ114" s="407"/>
      <c r="AK114" s="407"/>
      <c r="AL114" s="226"/>
      <c r="AM114" s="269"/>
      <c r="AN114" s="226"/>
      <c r="AO114" s="227"/>
      <c r="AP114" s="213"/>
      <c r="AQ114" s="235" t="s">
        <v>29</v>
      </c>
      <c r="AR114" s="190"/>
      <c r="AS114" s="190"/>
      <c r="AT114" s="190"/>
      <c r="AU114" s="282"/>
      <c r="AV114" s="282"/>
      <c r="AW114" s="282"/>
      <c r="AX114" s="270"/>
      <c r="AY114" s="270"/>
      <c r="AZ114" s="289"/>
      <c r="BA114" s="349"/>
      <c r="BB114" s="289"/>
      <c r="BC114" s="289"/>
      <c r="BD114" s="289"/>
      <c r="BE114" s="289"/>
      <c r="BF114" s="289"/>
      <c r="BG114" s="289"/>
      <c r="BH114" s="289"/>
      <c r="BI114" s="289"/>
      <c r="BJ114" s="289"/>
      <c r="BK114" s="293"/>
    </row>
    <row r="115" spans="1:63" s="5" customFormat="1" ht="12" customHeight="1" x14ac:dyDescent="0.2">
      <c r="A115" s="74"/>
      <c r="B115" s="64"/>
      <c r="C115" s="104"/>
      <c r="D115" s="64"/>
      <c r="E115" s="145" t="s">
        <v>16</v>
      </c>
      <c r="F115" s="64"/>
      <c r="G115" s="66"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c r="AF115" s="290"/>
      <c r="AG115" s="197"/>
      <c r="AH115" s="230"/>
      <c r="AI115" s="240"/>
      <c r="AJ115" s="230"/>
      <c r="AK115" s="241" t="s">
        <v>16</v>
      </c>
      <c r="AL115" s="230"/>
      <c r="AM115" s="242">
        <f>IF(SUM(AM113:AM114)=0,"",SUM(AM113:AM114))</f>
        <v>1200</v>
      </c>
      <c r="AN115" s="226"/>
      <c r="AO115" s="212"/>
      <c r="AP115" s="213"/>
      <c r="AQ115" s="237">
        <f>IF(AM115="","",IF(AX115&lt;0.01,(AX115*$AU$74/100)*-1,AX115*$AU$74/100))</f>
        <v>600</v>
      </c>
      <c r="AR115" s="190"/>
      <c r="AS115" s="190"/>
      <c r="AT115" s="190"/>
      <c r="AU115" s="282"/>
      <c r="AV115" s="282"/>
      <c r="AW115" s="282"/>
      <c r="AX115" s="405">
        <f>IF(AM115="",0,IF(AM115&gt;0.01,AM115,AM115*-1))</f>
        <v>1200</v>
      </c>
      <c r="AY115" s="406"/>
      <c r="AZ115" s="289"/>
      <c r="BA115" s="349" t="s">
        <v>105</v>
      </c>
      <c r="BB115" s="289"/>
      <c r="BC115" s="289"/>
      <c r="BD115" s="289"/>
      <c r="BE115" s="289"/>
      <c r="BF115" s="289"/>
      <c r="BG115" s="289"/>
      <c r="BH115" s="289"/>
      <c r="BI115" s="289"/>
      <c r="BJ115" s="289"/>
      <c r="BK115" s="293"/>
    </row>
    <row r="116" spans="1:63" s="5" customFormat="1" ht="12" customHeight="1" x14ac:dyDescent="0.2">
      <c r="A116" s="74"/>
      <c r="B116" s="64"/>
      <c r="C116" s="104"/>
      <c r="D116" s="64"/>
      <c r="E116" s="96"/>
      <c r="F116" s="64"/>
      <c r="G116" s="96"/>
      <c r="H116" s="98"/>
      <c r="I116" s="84"/>
      <c r="J116" s="85"/>
      <c r="K116" s="86"/>
      <c r="L116" s="22"/>
      <c r="M116" s="22"/>
      <c r="N116" s="22"/>
      <c r="O116" s="1"/>
      <c r="P116" s="1"/>
      <c r="Q116" s="1"/>
      <c r="R116" s="2"/>
      <c r="S116" s="2"/>
      <c r="U116" s="155"/>
      <c r="AF116" s="290"/>
      <c r="AG116" s="197"/>
      <c r="AH116" s="230"/>
      <c r="AI116" s="240"/>
      <c r="AJ116" s="230"/>
      <c r="AK116" s="218"/>
      <c r="AL116" s="230"/>
      <c r="AM116" s="218"/>
      <c r="AN116" s="226"/>
      <c r="AO116" s="212"/>
      <c r="AP116" s="213"/>
      <c r="AQ116" s="214"/>
      <c r="AR116" s="190"/>
      <c r="AS116" s="190"/>
      <c r="AT116" s="190"/>
      <c r="AU116" s="282"/>
      <c r="AV116" s="282"/>
      <c r="AW116" s="282"/>
      <c r="AX116" s="270"/>
      <c r="AY116" s="270"/>
      <c r="AZ116" s="289"/>
      <c r="BA116" s="349"/>
      <c r="BB116" s="289"/>
      <c r="BC116" s="289"/>
      <c r="BD116" s="289"/>
      <c r="BE116" s="289"/>
      <c r="BF116" s="289"/>
      <c r="BG116" s="289"/>
      <c r="BH116" s="289"/>
      <c r="BI116" s="289"/>
      <c r="BJ116" s="289"/>
      <c r="BK116" s="293"/>
    </row>
    <row r="117" spans="1:63" s="5" customFormat="1" ht="12" customHeight="1" x14ac:dyDescent="0.2">
      <c r="A117" s="74"/>
      <c r="B117" s="64" t="s">
        <v>103</v>
      </c>
      <c r="C117" s="23"/>
      <c r="D117" s="23"/>
      <c r="E117" s="98"/>
      <c r="F117" s="98"/>
      <c r="G117" s="23"/>
      <c r="H117" s="22"/>
      <c r="I117" s="55"/>
      <c r="J117" s="106"/>
      <c r="K117" s="56"/>
      <c r="L117" s="22"/>
      <c r="M117" s="22"/>
      <c r="N117" s="22"/>
      <c r="O117" s="1"/>
      <c r="P117" s="1"/>
      <c r="Q117" s="1"/>
      <c r="R117" s="2"/>
      <c r="S117" s="2"/>
      <c r="U117" s="155"/>
      <c r="AF117" s="290"/>
      <c r="AG117" s="197"/>
      <c r="AH117" s="230" t="s">
        <v>103</v>
      </c>
      <c r="AI117" s="190"/>
      <c r="AJ117" s="190"/>
      <c r="AK117" s="226"/>
      <c r="AL117" s="226"/>
      <c r="AM117" s="190"/>
      <c r="AN117" s="190"/>
      <c r="AO117" s="222"/>
      <c r="AP117" s="243"/>
      <c r="AQ117" s="224"/>
      <c r="AR117" s="190"/>
      <c r="AS117" s="190"/>
      <c r="AT117" s="190"/>
      <c r="AU117" s="282"/>
      <c r="AV117" s="282"/>
      <c r="AW117" s="282"/>
      <c r="AX117" s="270"/>
      <c r="AY117" s="270"/>
      <c r="AZ117" s="289"/>
      <c r="BA117" s="349"/>
      <c r="BB117" s="289"/>
      <c r="BC117" s="289"/>
      <c r="BD117" s="289"/>
      <c r="BE117" s="289"/>
      <c r="BF117" s="289"/>
      <c r="BG117" s="289"/>
      <c r="BH117" s="289"/>
      <c r="BI117" s="289"/>
      <c r="BJ117" s="289"/>
      <c r="BK117" s="293"/>
    </row>
    <row r="118" spans="1:63" s="5" customFormat="1" ht="12" customHeight="1" x14ac:dyDescent="0.2">
      <c r="A118" s="74"/>
      <c r="B118" s="64" t="s">
        <v>28</v>
      </c>
      <c r="C118" s="23"/>
      <c r="D118" s="23"/>
      <c r="E118" s="159" t="s">
        <v>24</v>
      </c>
      <c r="F118" s="51"/>
      <c r="G118" s="158" t="s">
        <v>26</v>
      </c>
      <c r="H118" s="69"/>
      <c r="I118" s="47" t="s">
        <v>24</v>
      </c>
      <c r="J118" s="48"/>
      <c r="K118" s="49" t="s">
        <v>26</v>
      </c>
      <c r="L118" s="22"/>
      <c r="M118" s="22"/>
      <c r="N118" s="22"/>
      <c r="O118" s="1"/>
      <c r="P118" s="1"/>
      <c r="Q118" s="1"/>
      <c r="R118" s="2"/>
      <c r="S118" s="2"/>
      <c r="U118" s="155"/>
      <c r="AF118" s="290"/>
      <c r="AG118" s="197"/>
      <c r="AH118" s="230" t="s">
        <v>28</v>
      </c>
      <c r="AI118" s="190"/>
      <c r="AJ118" s="190"/>
      <c r="AK118" s="232" t="s">
        <v>24</v>
      </c>
      <c r="AL118" s="233"/>
      <c r="AM118" s="207" t="s">
        <v>26</v>
      </c>
      <c r="AN118" s="245"/>
      <c r="AO118" s="234" t="s">
        <v>24</v>
      </c>
      <c r="AP118" s="209"/>
      <c r="AQ118" s="235" t="s">
        <v>26</v>
      </c>
      <c r="AR118" s="190"/>
      <c r="AS118" s="190"/>
      <c r="AT118" s="190"/>
      <c r="AU118" s="282"/>
      <c r="AV118" s="282"/>
      <c r="AW118" s="282"/>
      <c r="AX118" s="270"/>
      <c r="AY118" s="270"/>
      <c r="AZ118" s="289"/>
      <c r="BA118" s="349"/>
      <c r="BB118" s="289"/>
      <c r="BC118" s="289"/>
      <c r="BD118" s="289"/>
      <c r="BE118" s="289"/>
      <c r="BF118" s="289"/>
      <c r="BG118" s="289"/>
      <c r="BH118" s="289"/>
      <c r="BI118" s="289"/>
      <c r="BJ118" s="289"/>
      <c r="BK118" s="293"/>
    </row>
    <row r="119" spans="1:63" s="5" customFormat="1" ht="12" customHeight="1" x14ac:dyDescent="0.2">
      <c r="A119" s="74"/>
      <c r="B119" s="477"/>
      <c r="C119" s="477"/>
      <c r="D119" s="23"/>
      <c r="E119" s="114"/>
      <c r="F119" s="98"/>
      <c r="G119" s="114"/>
      <c r="H119" s="22"/>
      <c r="I119" s="67" t="str">
        <f>IF(E119="","",E119*$O$74/100)</f>
        <v/>
      </c>
      <c r="J119" s="85"/>
      <c r="K119" s="68" t="str">
        <f>IF(G119="","",G119*$O$74/100)</f>
        <v/>
      </c>
      <c r="L119" s="22"/>
      <c r="M119" s="22"/>
      <c r="N119" s="22"/>
      <c r="O119" s="405">
        <f>IF(E119="",0,E119)</f>
        <v>0</v>
      </c>
      <c r="P119" s="406"/>
      <c r="Q119" s="122"/>
      <c r="R119" s="405">
        <f>IF(G119="",0,G119)</f>
        <v>0</v>
      </c>
      <c r="S119" s="406"/>
      <c r="U119" s="155" t="s">
        <v>104</v>
      </c>
      <c r="AF119" s="290"/>
      <c r="AG119" s="197"/>
      <c r="AH119" s="404" t="s">
        <v>132</v>
      </c>
      <c r="AI119" s="404"/>
      <c r="AJ119" s="190"/>
      <c r="AK119" s="267">
        <v>2000000</v>
      </c>
      <c r="AL119" s="226"/>
      <c r="AM119" s="267">
        <v>180000</v>
      </c>
      <c r="AN119" s="190"/>
      <c r="AO119" s="236">
        <f>IF(AK119="","",AK119*$AU$74/100)</f>
        <v>1000000</v>
      </c>
      <c r="AP119" s="213"/>
      <c r="AQ119" s="237">
        <f>IF(AM119="","",AM119*$AU$74/100)</f>
        <v>90000</v>
      </c>
      <c r="AR119" s="190"/>
      <c r="AS119" s="190"/>
      <c r="AT119" s="190"/>
      <c r="AU119" s="405">
        <f>IF(AK119="",0,AK119)</f>
        <v>2000000</v>
      </c>
      <c r="AV119" s="406"/>
      <c r="AW119" s="332"/>
      <c r="AX119" s="405">
        <f>IF(AM119="",0,AM119)</f>
        <v>180000</v>
      </c>
      <c r="AY119" s="406"/>
      <c r="AZ119" s="289"/>
      <c r="BA119" s="349" t="s">
        <v>104</v>
      </c>
      <c r="BB119" s="289"/>
      <c r="BC119" s="289"/>
      <c r="BD119" s="289"/>
      <c r="BE119" s="289"/>
      <c r="BF119" s="289"/>
      <c r="BG119" s="289"/>
      <c r="BH119" s="289"/>
      <c r="BI119" s="289"/>
      <c r="BJ119" s="289"/>
      <c r="BK119" s="293"/>
    </row>
    <row r="120" spans="1:63" s="5" customFormat="1" ht="12" customHeight="1" x14ac:dyDescent="0.2">
      <c r="A120" s="74"/>
      <c r="B120" s="64"/>
      <c r="C120" s="23"/>
      <c r="D120" s="23"/>
      <c r="E120" s="98"/>
      <c r="F120" s="98"/>
      <c r="G120" s="23"/>
      <c r="H120" s="22"/>
      <c r="I120" s="55"/>
      <c r="J120" s="97"/>
      <c r="K120" s="86"/>
      <c r="L120" s="22"/>
      <c r="M120" s="22"/>
      <c r="N120" s="22"/>
      <c r="O120" s="1"/>
      <c r="P120" s="1"/>
      <c r="Q120" s="1"/>
      <c r="R120" s="2"/>
      <c r="S120" s="2"/>
      <c r="U120" s="155"/>
      <c r="AF120" s="290"/>
      <c r="AG120" s="197"/>
      <c r="AH120" s="230"/>
      <c r="AI120" s="190"/>
      <c r="AJ120" s="190"/>
      <c r="AK120" s="226"/>
      <c r="AL120" s="226"/>
      <c r="AM120" s="190"/>
      <c r="AN120" s="190"/>
      <c r="AO120" s="222"/>
      <c r="AP120" s="223"/>
      <c r="AQ120" s="214"/>
      <c r="AR120" s="190"/>
      <c r="AS120" s="190"/>
      <c r="AT120" s="190"/>
      <c r="AU120" s="282"/>
      <c r="AV120" s="282"/>
      <c r="AW120" s="282"/>
      <c r="AX120" s="270"/>
      <c r="AY120" s="270"/>
      <c r="AZ120" s="289"/>
      <c r="BA120" s="349"/>
      <c r="BB120" s="289"/>
      <c r="BC120" s="289"/>
      <c r="BD120" s="289"/>
      <c r="BE120" s="289"/>
      <c r="BF120" s="289"/>
      <c r="BG120" s="289"/>
      <c r="BH120" s="289"/>
      <c r="BI120" s="289"/>
      <c r="BJ120" s="289"/>
      <c r="BK120" s="293"/>
    </row>
    <row r="121" spans="1:63" s="5" customFormat="1" ht="12" customHeight="1" x14ac:dyDescent="0.2">
      <c r="A121" s="74"/>
      <c r="B121" s="408" t="s">
        <v>39</v>
      </c>
      <c r="C121" s="408"/>
      <c r="D121" s="408"/>
      <c r="E121" s="408"/>
      <c r="F121" s="98"/>
      <c r="G121" s="158" t="s">
        <v>29</v>
      </c>
      <c r="H121" s="22"/>
      <c r="I121" s="55"/>
      <c r="J121" s="97"/>
      <c r="K121" s="56"/>
      <c r="L121" s="22"/>
      <c r="M121" s="22"/>
      <c r="N121" s="22"/>
      <c r="O121" s="1"/>
      <c r="P121" s="1"/>
      <c r="Q121" s="1"/>
      <c r="R121" s="2"/>
      <c r="S121" s="2"/>
      <c r="U121" s="155"/>
      <c r="AF121" s="290"/>
      <c r="AG121" s="197"/>
      <c r="AH121" s="408" t="s">
        <v>39</v>
      </c>
      <c r="AI121" s="408"/>
      <c r="AJ121" s="408"/>
      <c r="AK121" s="408"/>
      <c r="AL121" s="226"/>
      <c r="AM121" s="207" t="s">
        <v>29</v>
      </c>
      <c r="AN121" s="190"/>
      <c r="AO121" s="222"/>
      <c r="AP121" s="223"/>
      <c r="AQ121" s="224"/>
      <c r="AR121" s="190"/>
      <c r="AS121" s="190"/>
      <c r="AT121" s="190"/>
      <c r="AU121" s="282"/>
      <c r="AV121" s="282"/>
      <c r="AW121" s="282"/>
      <c r="AX121" s="270"/>
      <c r="AY121" s="270"/>
      <c r="AZ121" s="289"/>
      <c r="BA121" s="349"/>
      <c r="BB121" s="289"/>
      <c r="BC121" s="289"/>
      <c r="BD121" s="289"/>
      <c r="BE121" s="289"/>
      <c r="BF121" s="289"/>
      <c r="BG121" s="289"/>
      <c r="BH121" s="289"/>
      <c r="BI121" s="289"/>
      <c r="BJ121" s="289"/>
      <c r="BK121" s="293"/>
    </row>
    <row r="122" spans="1:63" s="5" customFormat="1" ht="12" customHeight="1" x14ac:dyDescent="0.2">
      <c r="A122" s="74"/>
      <c r="B122" s="477"/>
      <c r="C122" s="477"/>
      <c r="D122" s="477"/>
      <c r="E122" s="477"/>
      <c r="F122" s="98"/>
      <c r="G122" s="114"/>
      <c r="H122" s="98"/>
      <c r="I122" s="99"/>
      <c r="J122" s="85"/>
      <c r="K122" s="101"/>
      <c r="L122" s="22"/>
      <c r="M122" s="22"/>
      <c r="N122" s="22"/>
      <c r="O122" s="1"/>
      <c r="P122" s="1"/>
      <c r="Q122" s="1"/>
      <c r="R122" s="2"/>
      <c r="S122" s="2"/>
      <c r="U122" s="155"/>
      <c r="AF122" s="290"/>
      <c r="AG122" s="197"/>
      <c r="AH122" s="404" t="s">
        <v>141</v>
      </c>
      <c r="AI122" s="404"/>
      <c r="AJ122" s="404"/>
      <c r="AK122" s="404"/>
      <c r="AL122" s="226"/>
      <c r="AM122" s="267">
        <v>42000</v>
      </c>
      <c r="AN122" s="226"/>
      <c r="AO122" s="227"/>
      <c r="AP122" s="213"/>
      <c r="AQ122" s="229"/>
      <c r="AR122" s="190"/>
      <c r="AS122" s="190"/>
      <c r="AT122" s="190"/>
      <c r="AU122" s="282"/>
      <c r="AV122" s="282"/>
      <c r="AW122" s="282"/>
      <c r="AX122" s="270"/>
      <c r="AY122" s="270"/>
      <c r="AZ122" s="289"/>
      <c r="BA122" s="349"/>
      <c r="BB122" s="289"/>
      <c r="BC122" s="289"/>
      <c r="BD122" s="289"/>
      <c r="BE122" s="289"/>
      <c r="BF122" s="289"/>
      <c r="BG122" s="289"/>
      <c r="BH122" s="289"/>
      <c r="BI122" s="289"/>
      <c r="BJ122" s="289"/>
      <c r="BK122" s="293"/>
    </row>
    <row r="123" spans="1:63" s="5" customFormat="1" ht="12" customHeight="1" x14ac:dyDescent="0.2">
      <c r="A123" s="74"/>
      <c r="B123" s="476"/>
      <c r="C123" s="476"/>
      <c r="D123" s="476"/>
      <c r="E123" s="476"/>
      <c r="F123" s="98"/>
      <c r="G123" s="116"/>
      <c r="H123" s="98"/>
      <c r="I123" s="99"/>
      <c r="J123" s="85"/>
      <c r="K123" s="49" t="s">
        <v>29</v>
      </c>
      <c r="L123" s="22"/>
      <c r="M123" s="22"/>
      <c r="N123" s="22"/>
      <c r="O123" s="1"/>
      <c r="P123" s="1"/>
      <c r="Q123" s="1"/>
      <c r="R123" s="2"/>
      <c r="S123" s="2"/>
      <c r="U123" s="155"/>
      <c r="AF123" s="290"/>
      <c r="AG123" s="197"/>
      <c r="AH123" s="407"/>
      <c r="AI123" s="407"/>
      <c r="AJ123" s="407"/>
      <c r="AK123" s="407"/>
      <c r="AL123" s="226"/>
      <c r="AM123" s="269"/>
      <c r="AN123" s="226"/>
      <c r="AO123" s="227"/>
      <c r="AP123" s="213"/>
      <c r="AQ123" s="235" t="s">
        <v>29</v>
      </c>
      <c r="AR123" s="190"/>
      <c r="AS123" s="190"/>
      <c r="AT123" s="190"/>
      <c r="AU123" s="282"/>
      <c r="AV123" s="282"/>
      <c r="AW123" s="282"/>
      <c r="AX123" s="270"/>
      <c r="AY123" s="270"/>
      <c r="AZ123" s="289"/>
      <c r="BA123" s="349"/>
      <c r="BB123" s="289"/>
      <c r="BC123" s="289"/>
      <c r="BD123" s="289"/>
      <c r="BE123" s="289"/>
      <c r="BF123" s="289"/>
      <c r="BG123" s="289"/>
      <c r="BH123" s="289"/>
      <c r="BI123" s="289"/>
      <c r="BJ123" s="289"/>
      <c r="BK123" s="293"/>
    </row>
    <row r="124" spans="1:63" s="5" customFormat="1" ht="12" customHeight="1" x14ac:dyDescent="0.2">
      <c r="A124" s="74"/>
      <c r="B124" s="64"/>
      <c r="C124" s="104"/>
      <c r="D124" s="64"/>
      <c r="E124" s="145" t="s">
        <v>16</v>
      </c>
      <c r="F124" s="64"/>
      <c r="G124" s="66"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c r="AF124" s="290"/>
      <c r="AG124" s="197"/>
      <c r="AH124" s="230"/>
      <c r="AI124" s="240"/>
      <c r="AJ124" s="230"/>
      <c r="AK124" s="241" t="s">
        <v>16</v>
      </c>
      <c r="AL124" s="230"/>
      <c r="AM124" s="242">
        <f>IF(SUM(AM122:AM123)=0,"",SUM(AM122:AM123))</f>
        <v>42000</v>
      </c>
      <c r="AN124" s="226"/>
      <c r="AO124" s="212"/>
      <c r="AP124" s="213"/>
      <c r="AQ124" s="237">
        <f>IF(AM124="","",IF(AX124&lt;0.01,(AX124*$AU$74/100)*-1,AX124*$AU$74/100))</f>
        <v>21000</v>
      </c>
      <c r="AR124" s="190"/>
      <c r="AS124" s="190"/>
      <c r="AT124" s="190"/>
      <c r="AU124" s="282"/>
      <c r="AV124" s="282"/>
      <c r="AW124" s="282"/>
      <c r="AX124" s="405">
        <f>IF(AM124="",0,IF(AM124&gt;0.01,AM124,AM124*-1))</f>
        <v>42000</v>
      </c>
      <c r="AY124" s="406"/>
      <c r="AZ124" s="289"/>
      <c r="BA124" s="349" t="s">
        <v>105</v>
      </c>
      <c r="BB124" s="289"/>
      <c r="BC124" s="289"/>
      <c r="BD124" s="289"/>
      <c r="BE124" s="289"/>
      <c r="BF124" s="289"/>
      <c r="BG124" s="289"/>
      <c r="BH124" s="289"/>
      <c r="BI124" s="289"/>
      <c r="BJ124" s="289"/>
      <c r="BK124" s="293"/>
    </row>
    <row r="125" spans="1:63" s="5" customFormat="1" ht="12" customHeight="1" x14ac:dyDescent="0.2">
      <c r="A125" s="74"/>
      <c r="B125" s="64"/>
      <c r="C125" s="107"/>
      <c r="D125" s="64"/>
      <c r="E125" s="96"/>
      <c r="F125" s="64"/>
      <c r="G125" s="96"/>
      <c r="H125" s="98"/>
      <c r="I125" s="84"/>
      <c r="J125" s="85"/>
      <c r="K125" s="86"/>
      <c r="L125" s="22"/>
      <c r="M125" s="22"/>
      <c r="N125" s="22"/>
      <c r="O125" s="1"/>
      <c r="P125" s="1"/>
      <c r="Q125" s="1"/>
      <c r="R125" s="2"/>
      <c r="S125" s="2"/>
      <c r="U125" s="155"/>
      <c r="AF125" s="290"/>
      <c r="AG125" s="197"/>
      <c r="AH125" s="230"/>
      <c r="AI125" s="244"/>
      <c r="AJ125" s="230"/>
      <c r="AK125" s="218"/>
      <c r="AL125" s="230"/>
      <c r="AM125" s="218"/>
      <c r="AN125" s="226"/>
      <c r="AO125" s="212"/>
      <c r="AP125" s="213"/>
      <c r="AQ125" s="214"/>
      <c r="AR125" s="190"/>
      <c r="AS125" s="190"/>
      <c r="AT125" s="190"/>
      <c r="AU125" s="282"/>
      <c r="AV125" s="282"/>
      <c r="AW125" s="282"/>
      <c r="AX125" s="270"/>
      <c r="AY125" s="270"/>
      <c r="AZ125" s="289"/>
      <c r="BA125" s="349"/>
      <c r="BB125" s="289"/>
      <c r="BC125" s="289"/>
      <c r="BD125" s="289"/>
      <c r="BE125" s="289"/>
      <c r="BF125" s="289"/>
      <c r="BG125" s="289"/>
      <c r="BH125" s="289"/>
      <c r="BI125" s="289"/>
      <c r="BJ125" s="289"/>
      <c r="BK125" s="293"/>
    </row>
    <row r="126" spans="1:63" s="5" customFormat="1" ht="15" customHeight="1" x14ac:dyDescent="0.2">
      <c r="A126" s="60" t="s">
        <v>12</v>
      </c>
      <c r="B126" s="61" t="s">
        <v>61</v>
      </c>
      <c r="C126" s="23"/>
      <c r="D126" s="23"/>
      <c r="E126" s="158" t="s">
        <v>41</v>
      </c>
      <c r="F126" s="71"/>
      <c r="G126" s="158" t="s">
        <v>62</v>
      </c>
      <c r="H126" s="72"/>
      <c r="I126" s="57" t="s">
        <v>41</v>
      </c>
      <c r="J126" s="53"/>
      <c r="K126" s="58" t="s">
        <v>62</v>
      </c>
      <c r="L126" s="22"/>
      <c r="M126" s="22"/>
      <c r="N126" s="22"/>
      <c r="O126" s="1"/>
      <c r="P126" s="1"/>
      <c r="Q126" s="1"/>
      <c r="R126" s="2"/>
      <c r="S126" s="2"/>
      <c r="U126" s="155"/>
      <c r="AF126" s="290"/>
      <c r="AG126" s="206" t="s">
        <v>12</v>
      </c>
      <c r="AH126" s="225" t="s">
        <v>61</v>
      </c>
      <c r="AI126" s="190"/>
      <c r="AJ126" s="190"/>
      <c r="AK126" s="207" t="s">
        <v>41</v>
      </c>
      <c r="AL126" s="245"/>
      <c r="AM126" s="207" t="s">
        <v>62</v>
      </c>
      <c r="AN126" s="246"/>
      <c r="AO126" s="208" t="s">
        <v>41</v>
      </c>
      <c r="AP126" s="247"/>
      <c r="AQ126" s="210" t="s">
        <v>62</v>
      </c>
      <c r="AR126" s="190"/>
      <c r="AS126" s="190"/>
      <c r="AT126" s="190"/>
      <c r="AU126" s="282"/>
      <c r="AV126" s="282"/>
      <c r="AW126" s="282"/>
      <c r="AX126" s="270"/>
      <c r="AY126" s="270"/>
      <c r="AZ126" s="289"/>
      <c r="BA126" s="349"/>
      <c r="BB126" s="289"/>
      <c r="BC126" s="289"/>
      <c r="BD126" s="289"/>
      <c r="BE126" s="289"/>
      <c r="BF126" s="289"/>
      <c r="BG126" s="289"/>
      <c r="BH126" s="289"/>
      <c r="BI126" s="289"/>
      <c r="BJ126" s="289"/>
      <c r="BK126" s="293"/>
    </row>
    <row r="127" spans="1:63" s="5" customFormat="1" ht="12" customHeight="1" x14ac:dyDescent="0.2">
      <c r="A127" s="105"/>
      <c r="B127" s="477"/>
      <c r="C127" s="477"/>
      <c r="D127" s="23"/>
      <c r="E127" s="114"/>
      <c r="F127" s="98"/>
      <c r="G127" s="114"/>
      <c r="H127" s="98"/>
      <c r="I127" s="162" t="str">
        <f t="shared" ref="I127:I128" si="24">IF(E127="","",IF(E127&lt;0.01,(E127*$O$74/100)*-1,E127*$O$74/100))</f>
        <v/>
      </c>
      <c r="J127" s="85"/>
      <c r="K127" s="88" t="str">
        <f t="shared" ref="K127:K128" si="25">IF(G127="","",IF(G127&lt;0.01,(G127*$O$74/100)*-1,G127*$O$74/100))</f>
        <v/>
      </c>
      <c r="L127" s="22"/>
      <c r="M127" s="22"/>
      <c r="N127" s="22"/>
      <c r="O127" s="1"/>
      <c r="P127" s="1"/>
      <c r="Q127" s="1"/>
      <c r="R127" s="2"/>
      <c r="S127" s="2"/>
      <c r="U127" s="155"/>
      <c r="AF127" s="290"/>
      <c r="AG127" s="238"/>
      <c r="AH127" s="404" t="s">
        <v>133</v>
      </c>
      <c r="AI127" s="404"/>
      <c r="AJ127" s="190"/>
      <c r="AK127" s="267">
        <v>500000</v>
      </c>
      <c r="AL127" s="226"/>
      <c r="AM127" s="267">
        <v>8000</v>
      </c>
      <c r="AN127" s="226"/>
      <c r="AO127" s="248">
        <f t="shared" ref="AO127:AO128" si="26">IF(AK127="","",IF(AK127&lt;0.01,(AK127*$AU$74/100)*-1,AK127*$AU$74/100))</f>
        <v>250000</v>
      </c>
      <c r="AP127" s="213"/>
      <c r="AQ127" s="216">
        <f t="shared" ref="AQ127:AQ128" si="27">IF(AM127="","",IF(AM127&lt;0.01,(AM127*$AU$74/100)*-1,AM127*$AU$74/100))</f>
        <v>4000</v>
      </c>
      <c r="AR127" s="190"/>
      <c r="AS127" s="190"/>
      <c r="AT127" s="190"/>
      <c r="AU127" s="282"/>
      <c r="AV127" s="282"/>
      <c r="AW127" s="282"/>
      <c r="AX127" s="270"/>
      <c r="AY127" s="270"/>
      <c r="AZ127" s="289"/>
      <c r="BA127" s="349"/>
      <c r="BB127" s="289"/>
      <c r="BC127" s="289"/>
      <c r="BD127" s="289"/>
      <c r="BE127" s="289"/>
      <c r="BF127" s="289"/>
      <c r="BG127" s="289"/>
      <c r="BH127" s="289"/>
      <c r="BI127" s="289"/>
      <c r="BJ127" s="289"/>
      <c r="BK127" s="293"/>
    </row>
    <row r="128" spans="1:63" s="5" customFormat="1" ht="12" customHeight="1" x14ac:dyDescent="0.2">
      <c r="A128" s="105"/>
      <c r="B128" s="476"/>
      <c r="C128" s="476"/>
      <c r="D128" s="23"/>
      <c r="E128" s="115"/>
      <c r="F128" s="98"/>
      <c r="G128" s="115"/>
      <c r="H128" s="98"/>
      <c r="I128" s="87" t="str">
        <f t="shared" si="24"/>
        <v/>
      </c>
      <c r="J128" s="85"/>
      <c r="K128" s="88" t="str">
        <f t="shared" si="25"/>
        <v/>
      </c>
      <c r="L128" s="22"/>
      <c r="M128" s="90" t="s">
        <v>92</v>
      </c>
      <c r="O128" s="1"/>
      <c r="P128" s="1"/>
      <c r="Q128" s="1"/>
      <c r="R128" s="2"/>
      <c r="S128" s="2"/>
      <c r="U128" s="155"/>
      <c r="AF128" s="290"/>
      <c r="AG128" s="238"/>
      <c r="AH128" s="407" t="s">
        <v>134</v>
      </c>
      <c r="AI128" s="407"/>
      <c r="AJ128" s="190"/>
      <c r="AK128" s="268">
        <v>1500000</v>
      </c>
      <c r="AL128" s="226"/>
      <c r="AM128" s="268">
        <v>25000</v>
      </c>
      <c r="AN128" s="226"/>
      <c r="AO128" s="215">
        <f t="shared" si="26"/>
        <v>750000</v>
      </c>
      <c r="AP128" s="213"/>
      <c r="AQ128" s="216">
        <f t="shared" si="27"/>
        <v>12500</v>
      </c>
      <c r="AR128" s="190"/>
      <c r="AS128" s="344" t="s">
        <v>92</v>
      </c>
      <c r="AT128" s="287"/>
      <c r="AU128" s="282"/>
      <c r="AV128" s="282"/>
      <c r="AW128" s="282"/>
      <c r="AX128" s="270"/>
      <c r="AY128" s="270"/>
      <c r="AZ128" s="289"/>
      <c r="BA128" s="349"/>
      <c r="BB128" s="289"/>
      <c r="BC128" s="289"/>
      <c r="BD128" s="289"/>
      <c r="BE128" s="289"/>
      <c r="BF128" s="289"/>
      <c r="BG128" s="289"/>
      <c r="BH128" s="289"/>
      <c r="BI128" s="289"/>
      <c r="BJ128" s="289"/>
      <c r="BK128" s="293"/>
    </row>
    <row r="129" spans="1:63" s="5" customFormat="1" ht="12" customHeight="1" x14ac:dyDescent="0.2">
      <c r="A129" s="105"/>
      <c r="B129" s="476"/>
      <c r="C129" s="476"/>
      <c r="D129" s="23"/>
      <c r="E129" s="115"/>
      <c r="F129" s="98"/>
      <c r="G129" s="115"/>
      <c r="H129" s="98"/>
      <c r="I129" s="87" t="str">
        <f>IF(E129="","",IF(E129&lt;0.01,(E129*$O$74/100)*-1,E129*$O$74/100))</f>
        <v/>
      </c>
      <c r="J129" s="85"/>
      <c r="K129" s="88" t="str">
        <f>IF(G129="","",IF(G129&lt;0.01,(G129*$O$74/100)*-1,G129*$O$74/100))</f>
        <v/>
      </c>
      <c r="L129" s="22"/>
      <c r="M129" s="90" t="s">
        <v>93</v>
      </c>
      <c r="O129" s="1"/>
      <c r="P129" s="1"/>
      <c r="Q129" s="1"/>
      <c r="R129" s="2"/>
      <c r="S129" s="2"/>
      <c r="U129" s="155"/>
      <c r="AF129" s="290"/>
      <c r="AG129" s="238"/>
      <c r="AH129" s="407"/>
      <c r="AI129" s="407"/>
      <c r="AJ129" s="190"/>
      <c r="AK129" s="268"/>
      <c r="AL129" s="226"/>
      <c r="AM129" s="268"/>
      <c r="AN129" s="226"/>
      <c r="AO129" s="215" t="str">
        <f>IF(AK129="","",IF(AK129&lt;0.01,(AK129*$AU$74/100)*-1,AK129*$AU$74/100))</f>
        <v/>
      </c>
      <c r="AP129" s="213"/>
      <c r="AQ129" s="216" t="str">
        <f>IF(AM129="","",IF(AM129&lt;0.01,(AM129*$AU$74/100)*-1,AM129*$AU$74/100))</f>
        <v/>
      </c>
      <c r="AR129" s="190"/>
      <c r="AS129" s="344" t="s">
        <v>93</v>
      </c>
      <c r="AT129" s="287"/>
      <c r="AU129" s="282"/>
      <c r="AV129" s="282"/>
      <c r="AW129" s="282"/>
      <c r="AX129" s="270"/>
      <c r="AY129" s="270"/>
      <c r="AZ129" s="289"/>
      <c r="BA129" s="349"/>
      <c r="BB129" s="289"/>
      <c r="BC129" s="289"/>
      <c r="BD129" s="289"/>
      <c r="BE129" s="289"/>
      <c r="BF129" s="289"/>
      <c r="BG129" s="289"/>
      <c r="BH129" s="289"/>
      <c r="BI129" s="289"/>
      <c r="BJ129" s="289"/>
      <c r="BK129" s="293"/>
    </row>
    <row r="130" spans="1:63" s="5" customFormat="1" ht="12" customHeight="1" x14ac:dyDescent="0.2">
      <c r="A130" s="105"/>
      <c r="B130" s="476"/>
      <c r="C130" s="476"/>
      <c r="D130" s="23"/>
      <c r="E130" s="115"/>
      <c r="F130" s="98"/>
      <c r="G130" s="115"/>
      <c r="H130" s="98"/>
      <c r="I130" s="87" t="str">
        <f t="shared" ref="I130:I132" si="28">IF(E130="","",IF(E130&lt;0.01,(E130*$O$74/100)*-1,E130*$O$74/100))</f>
        <v/>
      </c>
      <c r="J130" s="85"/>
      <c r="K130" s="88" t="str">
        <f t="shared" ref="K130:K132" si="29">IF(G130="","",IF(G130&lt;0.01,(G130*$O$74/100)*-1,G130*$O$74/100))</f>
        <v/>
      </c>
      <c r="L130" s="22"/>
      <c r="M130" s="92" t="s">
        <v>94</v>
      </c>
      <c r="O130" s="1"/>
      <c r="P130" s="1"/>
      <c r="Q130" s="1"/>
      <c r="R130" s="2"/>
      <c r="S130" s="2"/>
      <c r="U130" s="155"/>
      <c r="AF130" s="290"/>
      <c r="AG130" s="238"/>
      <c r="AH130" s="407"/>
      <c r="AI130" s="407"/>
      <c r="AJ130" s="190"/>
      <c r="AK130" s="268"/>
      <c r="AL130" s="226"/>
      <c r="AM130" s="268"/>
      <c r="AN130" s="226"/>
      <c r="AO130" s="215" t="str">
        <f t="shared" ref="AO130:AO132" si="30">IF(AK130="","",IF(AK130&lt;0.01,(AK130*$AU$74/100)*-1,AK130*$AU$74/100))</f>
        <v/>
      </c>
      <c r="AP130" s="213"/>
      <c r="AQ130" s="216" t="str">
        <f t="shared" ref="AQ130:AQ132" si="31">IF(AM130="","",IF(AM130&lt;0.01,(AM130*$AU$74/100)*-1,AM130*$AU$74/100))</f>
        <v/>
      </c>
      <c r="AR130" s="190"/>
      <c r="AS130" s="346" t="s">
        <v>94</v>
      </c>
      <c r="AT130" s="287"/>
      <c r="AU130" s="282"/>
      <c r="AV130" s="282"/>
      <c r="AW130" s="282"/>
      <c r="AX130" s="270"/>
      <c r="AY130" s="270"/>
      <c r="AZ130" s="289"/>
      <c r="BA130" s="349"/>
      <c r="BB130" s="289"/>
      <c r="BC130" s="289"/>
      <c r="BD130" s="289"/>
      <c r="BE130" s="289"/>
      <c r="BF130" s="289"/>
      <c r="BG130" s="289"/>
      <c r="BH130" s="289"/>
      <c r="BI130" s="289"/>
      <c r="BJ130" s="289"/>
      <c r="BK130" s="293"/>
    </row>
    <row r="131" spans="1:63" s="5" customFormat="1" ht="12" customHeight="1" x14ac:dyDescent="0.2">
      <c r="A131" s="105"/>
      <c r="B131" s="476"/>
      <c r="C131" s="476"/>
      <c r="D131" s="23"/>
      <c r="E131" s="115"/>
      <c r="F131" s="98"/>
      <c r="G131" s="115"/>
      <c r="H131" s="98"/>
      <c r="I131" s="87" t="str">
        <f t="shared" si="28"/>
        <v/>
      </c>
      <c r="J131" s="85"/>
      <c r="K131" s="88" t="str">
        <f t="shared" si="29"/>
        <v/>
      </c>
      <c r="L131" s="22"/>
      <c r="M131" s="92" t="s">
        <v>91</v>
      </c>
      <c r="O131" s="1"/>
      <c r="P131" s="1"/>
      <c r="Q131" s="1"/>
      <c r="R131" s="2"/>
      <c r="S131" s="2"/>
      <c r="U131" s="155"/>
      <c r="AF131" s="290"/>
      <c r="AG131" s="238"/>
      <c r="AH131" s="407"/>
      <c r="AI131" s="407"/>
      <c r="AJ131" s="190"/>
      <c r="AK131" s="268"/>
      <c r="AL131" s="226"/>
      <c r="AM131" s="268"/>
      <c r="AN131" s="226"/>
      <c r="AO131" s="215" t="str">
        <f t="shared" si="30"/>
        <v/>
      </c>
      <c r="AP131" s="213"/>
      <c r="AQ131" s="216" t="str">
        <f t="shared" si="31"/>
        <v/>
      </c>
      <c r="AR131" s="190"/>
      <c r="AS131" s="346" t="s">
        <v>91</v>
      </c>
      <c r="AT131" s="287"/>
      <c r="AU131" s="282"/>
      <c r="AV131" s="282"/>
      <c r="AW131" s="282"/>
      <c r="AX131" s="270"/>
      <c r="AY131" s="270"/>
      <c r="AZ131" s="289"/>
      <c r="BA131" s="349"/>
      <c r="BB131" s="289"/>
      <c r="BC131" s="289"/>
      <c r="BD131" s="289"/>
      <c r="BE131" s="289"/>
      <c r="BF131" s="289"/>
      <c r="BG131" s="289"/>
      <c r="BH131" s="289"/>
      <c r="BI131" s="289"/>
      <c r="BJ131" s="289"/>
      <c r="BK131" s="293"/>
    </row>
    <row r="132" spans="1:63" s="5" customFormat="1" ht="12" customHeight="1" x14ac:dyDescent="0.2">
      <c r="A132" s="105"/>
      <c r="B132" s="476"/>
      <c r="C132" s="476"/>
      <c r="D132" s="23"/>
      <c r="E132" s="116"/>
      <c r="F132" s="98"/>
      <c r="G132" s="116"/>
      <c r="H132" s="98"/>
      <c r="I132" s="163" t="str">
        <f t="shared" si="28"/>
        <v/>
      </c>
      <c r="J132" s="85"/>
      <c r="K132" s="88" t="str">
        <f t="shared" si="29"/>
        <v/>
      </c>
      <c r="L132" s="102"/>
      <c r="M132" s="102"/>
      <c r="N132" s="22"/>
      <c r="O132" s="1"/>
      <c r="P132" s="1"/>
      <c r="Q132" s="1"/>
      <c r="R132" s="2"/>
      <c r="S132" s="2"/>
      <c r="U132" s="155"/>
      <c r="AF132" s="290"/>
      <c r="AG132" s="238"/>
      <c r="AH132" s="407"/>
      <c r="AI132" s="407"/>
      <c r="AJ132" s="190"/>
      <c r="AK132" s="269"/>
      <c r="AL132" s="226"/>
      <c r="AM132" s="269"/>
      <c r="AN132" s="226"/>
      <c r="AO132" s="249" t="str">
        <f t="shared" si="30"/>
        <v/>
      </c>
      <c r="AP132" s="213"/>
      <c r="AQ132" s="216" t="str">
        <f t="shared" si="31"/>
        <v/>
      </c>
      <c r="AR132" s="205"/>
      <c r="AS132" s="205"/>
      <c r="AT132" s="190"/>
      <c r="AU132" s="282"/>
      <c r="AV132" s="282"/>
      <c r="AW132" s="282"/>
      <c r="AX132" s="270"/>
      <c r="AY132" s="270"/>
      <c r="AZ132" s="289"/>
      <c r="BA132" s="349"/>
      <c r="BB132" s="289"/>
      <c r="BC132" s="289"/>
      <c r="BD132" s="289"/>
      <c r="BE132" s="289"/>
      <c r="BF132" s="289"/>
      <c r="BG132" s="289"/>
      <c r="BH132" s="289"/>
      <c r="BI132" s="289"/>
      <c r="BJ132" s="289"/>
      <c r="BK132" s="293"/>
    </row>
    <row r="133" spans="1:63" s="5" customFormat="1" ht="12" customHeight="1" x14ac:dyDescent="0.2">
      <c r="A133" s="105"/>
      <c r="B133" s="22"/>
      <c r="C133" s="81" t="s">
        <v>16</v>
      </c>
      <c r="D133" s="22"/>
      <c r="E133" s="95" t="str">
        <f>IF(SUM(E127:E132)=0,"",SUM(E127:E132))</f>
        <v/>
      </c>
      <c r="F133" s="83"/>
      <c r="G133" s="95"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c r="AF133" s="290"/>
      <c r="AG133" s="238"/>
      <c r="AH133" s="190"/>
      <c r="AI133" s="240" t="s">
        <v>16</v>
      </c>
      <c r="AJ133" s="190"/>
      <c r="AK133" s="242">
        <f>IF(SUM(AK127:AK132)=0,"",SUM(AK127:AK132))</f>
        <v>2000000</v>
      </c>
      <c r="AL133" s="226"/>
      <c r="AM133" s="242">
        <f>IF(SUM(AM127:AM132)=0,"",SUM(AM127:AM132))</f>
        <v>33000</v>
      </c>
      <c r="AN133" s="226"/>
      <c r="AO133" s="219">
        <f>IF(AK133="","",IF(AU133&lt;0.01,(AU133*$AU$74/100)*-1,AU133*$AU$74/100))</f>
        <v>1000000</v>
      </c>
      <c r="AP133" s="220"/>
      <c r="AQ133" s="237">
        <f>IF(AM133="","",IF(AX133&lt;0.01,(AX133*$AU$74/100)*-1,AX133*$AU$74/100))</f>
        <v>16500</v>
      </c>
      <c r="AR133" s="205"/>
      <c r="AS133" s="205"/>
      <c r="AT133" s="190"/>
      <c r="AU133" s="405">
        <f>IF(AK133="",0,IF(AK133&gt;0.01,AK133,AK133*-1))</f>
        <v>2000000</v>
      </c>
      <c r="AV133" s="406"/>
      <c r="AW133" s="332"/>
      <c r="AX133" s="405">
        <f>IF(AM133="",0,IF(AM133&gt;0.01,AM133,AM133*-1))</f>
        <v>33000</v>
      </c>
      <c r="AY133" s="406"/>
      <c r="AZ133" s="289"/>
      <c r="BA133" s="349" t="s">
        <v>105</v>
      </c>
      <c r="BB133" s="289"/>
      <c r="BC133" s="289"/>
      <c r="BD133" s="289"/>
      <c r="BE133" s="289"/>
      <c r="BF133" s="289"/>
      <c r="BG133" s="289"/>
      <c r="BH133" s="289"/>
      <c r="BI133" s="289"/>
      <c r="BJ133" s="289"/>
      <c r="BK133" s="293"/>
    </row>
    <row r="134" spans="1:63" s="5" customFormat="1" ht="12" customHeight="1" x14ac:dyDescent="0.2">
      <c r="A134" s="74"/>
      <c r="B134" s="23"/>
      <c r="C134" s="23"/>
      <c r="D134" s="22"/>
      <c r="E134" s="22"/>
      <c r="F134" s="83"/>
      <c r="G134" s="98"/>
      <c r="H134" s="98"/>
      <c r="I134" s="84"/>
      <c r="J134" s="85"/>
      <c r="K134" s="86"/>
      <c r="L134" s="22"/>
      <c r="M134" s="22"/>
      <c r="N134" s="22"/>
      <c r="O134" s="1"/>
      <c r="P134" s="1"/>
      <c r="Q134" s="1"/>
      <c r="R134" s="2"/>
      <c r="S134" s="2"/>
      <c r="U134" s="155"/>
      <c r="AF134" s="290"/>
      <c r="AG134" s="197"/>
      <c r="AH134" s="190"/>
      <c r="AI134" s="190"/>
      <c r="AJ134" s="190"/>
      <c r="AK134" s="190"/>
      <c r="AL134" s="226"/>
      <c r="AM134" s="226"/>
      <c r="AN134" s="226"/>
      <c r="AO134" s="212"/>
      <c r="AP134" s="213"/>
      <c r="AQ134" s="214"/>
      <c r="AR134" s="190"/>
      <c r="AS134" s="190"/>
      <c r="AT134" s="190"/>
      <c r="AU134" s="282"/>
      <c r="AV134" s="282"/>
      <c r="AW134" s="282"/>
      <c r="AX134" s="270"/>
      <c r="AY134" s="270"/>
      <c r="AZ134" s="289"/>
      <c r="BA134" s="349"/>
      <c r="BB134" s="289"/>
      <c r="BC134" s="289"/>
      <c r="BD134" s="289"/>
      <c r="BE134" s="289"/>
      <c r="BF134" s="289"/>
      <c r="BG134" s="289"/>
      <c r="BH134" s="289"/>
      <c r="BI134" s="289"/>
      <c r="BJ134" s="289"/>
      <c r="BK134" s="293"/>
    </row>
    <row r="135" spans="1:63" s="5" customFormat="1" ht="15" customHeight="1" x14ac:dyDescent="0.2">
      <c r="A135" s="60" t="s">
        <v>13</v>
      </c>
      <c r="B135" s="478" t="s">
        <v>69</v>
      </c>
      <c r="C135" s="478"/>
      <c r="D135" s="478"/>
      <c r="E135" s="22"/>
      <c r="F135" s="22"/>
      <c r="G135" s="22"/>
      <c r="H135" s="98"/>
      <c r="I135" s="84"/>
      <c r="J135" s="85"/>
      <c r="K135" s="86"/>
      <c r="L135" s="22"/>
      <c r="M135" s="22"/>
      <c r="N135" s="108"/>
      <c r="O135" s="1"/>
      <c r="P135" s="1"/>
      <c r="Q135" s="1"/>
      <c r="R135" s="149"/>
      <c r="S135" s="2"/>
      <c r="U135" s="155"/>
      <c r="AF135" s="290"/>
      <c r="AG135" s="206" t="s">
        <v>13</v>
      </c>
      <c r="AH135" s="461" t="s">
        <v>69</v>
      </c>
      <c r="AI135" s="461"/>
      <c r="AJ135" s="461"/>
      <c r="AK135" s="190"/>
      <c r="AL135" s="190"/>
      <c r="AM135" s="190"/>
      <c r="AN135" s="226"/>
      <c r="AO135" s="212"/>
      <c r="AP135" s="213"/>
      <c r="AQ135" s="214"/>
      <c r="AR135" s="190"/>
      <c r="AS135" s="190"/>
      <c r="AT135" s="351"/>
      <c r="AU135" s="282"/>
      <c r="AV135" s="282"/>
      <c r="AW135" s="282"/>
      <c r="AX135" s="352"/>
      <c r="AY135" s="270"/>
      <c r="AZ135" s="289"/>
      <c r="BA135" s="349"/>
      <c r="BB135" s="289"/>
      <c r="BC135" s="289"/>
      <c r="BD135" s="289"/>
      <c r="BE135" s="289"/>
      <c r="BF135" s="289"/>
      <c r="BG135" s="289"/>
      <c r="BH135" s="289"/>
      <c r="BI135" s="289"/>
      <c r="BJ135" s="289"/>
      <c r="BK135" s="293"/>
    </row>
    <row r="136" spans="1:63" s="5" customFormat="1" ht="12" customHeight="1" x14ac:dyDescent="0.2">
      <c r="A136" s="79"/>
      <c r="B136" s="161" t="s">
        <v>106</v>
      </c>
      <c r="C136" s="23"/>
      <c r="D136" s="22"/>
      <c r="E136" s="159" t="s">
        <v>64</v>
      </c>
      <c r="F136" s="70"/>
      <c r="G136" s="158" t="s">
        <v>109</v>
      </c>
      <c r="H136" s="72"/>
      <c r="I136" s="57" t="s">
        <v>64</v>
      </c>
      <c r="J136" s="48"/>
      <c r="K136" s="58" t="s">
        <v>109</v>
      </c>
      <c r="L136" s="22"/>
      <c r="M136" s="22"/>
      <c r="N136" s="22"/>
      <c r="O136" s="1"/>
      <c r="P136" s="1"/>
      <c r="Q136" s="1"/>
      <c r="R136" s="149"/>
      <c r="S136" s="2"/>
      <c r="U136" s="155"/>
      <c r="AF136" s="290"/>
      <c r="AG136" s="250"/>
      <c r="AH136" s="251" t="s">
        <v>106</v>
      </c>
      <c r="AI136" s="190"/>
      <c r="AJ136" s="190"/>
      <c r="AK136" s="232" t="s">
        <v>64</v>
      </c>
      <c r="AL136" s="246"/>
      <c r="AM136" s="207" t="s">
        <v>109</v>
      </c>
      <c r="AN136" s="246"/>
      <c r="AO136" s="208" t="s">
        <v>64</v>
      </c>
      <c r="AP136" s="209"/>
      <c r="AQ136" s="210" t="s">
        <v>109</v>
      </c>
      <c r="AR136" s="190"/>
      <c r="AS136" s="190"/>
      <c r="AT136" s="190"/>
      <c r="AU136" s="282"/>
      <c r="AV136" s="282"/>
      <c r="AW136" s="282"/>
      <c r="AX136" s="352"/>
      <c r="AY136" s="270"/>
      <c r="AZ136" s="289"/>
      <c r="BA136" s="349"/>
      <c r="BB136" s="289"/>
      <c r="BC136" s="289"/>
      <c r="BD136" s="289"/>
      <c r="BE136" s="289"/>
      <c r="BF136" s="289"/>
      <c r="BG136" s="289"/>
      <c r="BH136" s="289"/>
      <c r="BI136" s="289"/>
      <c r="BJ136" s="289"/>
      <c r="BK136" s="293"/>
    </row>
    <row r="137" spans="1:63" s="5" customFormat="1" ht="12" customHeight="1" x14ac:dyDescent="0.2">
      <c r="A137" s="22"/>
      <c r="B137" s="477"/>
      <c r="C137" s="477"/>
      <c r="D137" s="23"/>
      <c r="E137" s="114"/>
      <c r="F137" s="98"/>
      <c r="G137" s="114"/>
      <c r="H137" s="22"/>
      <c r="I137" s="84" t="str">
        <f>IF(E137="","",E137*$O$74/100)</f>
        <v/>
      </c>
      <c r="J137" s="85"/>
      <c r="K137" s="86" t="str">
        <f>IF(G137="","",G137*$O$74/100)</f>
        <v/>
      </c>
      <c r="L137" s="22"/>
      <c r="M137" s="90" t="s">
        <v>95</v>
      </c>
      <c r="O137" s="1"/>
      <c r="P137" s="1"/>
      <c r="Q137" s="1"/>
      <c r="R137" s="150"/>
      <c r="S137" s="2"/>
      <c r="U137" s="155"/>
      <c r="AF137" s="290"/>
      <c r="AG137" s="190"/>
      <c r="AH137" s="404" t="s">
        <v>135</v>
      </c>
      <c r="AI137" s="404"/>
      <c r="AJ137" s="190"/>
      <c r="AK137" s="267">
        <v>250000</v>
      </c>
      <c r="AL137" s="226"/>
      <c r="AM137" s="267"/>
      <c r="AN137" s="190"/>
      <c r="AO137" s="212">
        <f>IF(AK137="","",AK137*$AU$74/100)</f>
        <v>125000</v>
      </c>
      <c r="AP137" s="213"/>
      <c r="AQ137" s="214" t="str">
        <f>IF(AM137="","",AM137*$AU$74/100)</f>
        <v/>
      </c>
      <c r="AR137" s="190"/>
      <c r="AS137" s="344" t="s">
        <v>95</v>
      </c>
      <c r="AT137" s="287"/>
      <c r="AU137" s="282"/>
      <c r="AV137" s="282"/>
      <c r="AW137" s="282"/>
      <c r="AX137" s="353"/>
      <c r="AY137" s="270"/>
      <c r="AZ137" s="289"/>
      <c r="BA137" s="349"/>
      <c r="BB137" s="289"/>
      <c r="BC137" s="289"/>
      <c r="BD137" s="289"/>
      <c r="BE137" s="289"/>
      <c r="BF137" s="289"/>
      <c r="BG137" s="289"/>
      <c r="BH137" s="289"/>
      <c r="BI137" s="289"/>
      <c r="BJ137" s="289"/>
      <c r="BK137" s="293"/>
    </row>
    <row r="138" spans="1:63" s="5" customFormat="1" ht="12" customHeight="1" x14ac:dyDescent="0.2">
      <c r="A138" s="22"/>
      <c r="B138" s="477"/>
      <c r="C138" s="477"/>
      <c r="D138" s="23"/>
      <c r="E138" s="114"/>
      <c r="F138" s="98"/>
      <c r="G138" s="114"/>
      <c r="H138" s="22"/>
      <c r="I138" s="87" t="str">
        <f t="shared" ref="I138:I141" si="32">IF(E138="","",E138*$O$74/100)</f>
        <v/>
      </c>
      <c r="J138" s="85"/>
      <c r="K138" s="88" t="str">
        <f t="shared" ref="K138:K141" si="33">IF(G138="","",G138*$O$74/100)</f>
        <v/>
      </c>
      <c r="L138" s="22"/>
      <c r="M138" s="90" t="s">
        <v>96</v>
      </c>
      <c r="O138" s="1"/>
      <c r="P138" s="1"/>
      <c r="Q138" s="1"/>
      <c r="R138" s="1"/>
      <c r="S138" s="2"/>
      <c r="U138" s="155"/>
      <c r="AF138" s="290"/>
      <c r="AG138" s="190"/>
      <c r="AH138" s="404"/>
      <c r="AI138" s="404"/>
      <c r="AJ138" s="190"/>
      <c r="AK138" s="267"/>
      <c r="AL138" s="226"/>
      <c r="AM138" s="267"/>
      <c r="AN138" s="190"/>
      <c r="AO138" s="215" t="str">
        <f t="shared" ref="AO138:AO141" si="34">IF(AK138="","",AK138*$AU$74/100)</f>
        <v/>
      </c>
      <c r="AP138" s="213"/>
      <c r="AQ138" s="216" t="str">
        <f t="shared" ref="AQ138:AQ141" si="35">IF(AM138="","",AM138*$AU$74/100)</f>
        <v/>
      </c>
      <c r="AR138" s="190"/>
      <c r="AS138" s="344" t="s">
        <v>96</v>
      </c>
      <c r="AT138" s="287"/>
      <c r="AU138" s="282"/>
      <c r="AV138" s="282"/>
      <c r="AW138" s="282"/>
      <c r="AX138" s="282"/>
      <c r="AY138" s="270"/>
      <c r="AZ138" s="289"/>
      <c r="BA138" s="349"/>
      <c r="BB138" s="289"/>
      <c r="BC138" s="289"/>
      <c r="BD138" s="289"/>
      <c r="BE138" s="289"/>
      <c r="BF138" s="289"/>
      <c r="BG138" s="289"/>
      <c r="BH138" s="289"/>
      <c r="BI138" s="289"/>
      <c r="BJ138" s="289"/>
      <c r="BK138" s="293"/>
    </row>
    <row r="139" spans="1:63" s="5" customFormat="1" ht="12" customHeight="1" x14ac:dyDescent="0.2">
      <c r="A139" s="22"/>
      <c r="B139" s="477"/>
      <c r="C139" s="477"/>
      <c r="D139" s="23"/>
      <c r="E139" s="114"/>
      <c r="F139" s="98"/>
      <c r="G139" s="114"/>
      <c r="H139" s="22"/>
      <c r="I139" s="87" t="str">
        <f t="shared" si="32"/>
        <v/>
      </c>
      <c r="J139" s="85"/>
      <c r="K139" s="88" t="str">
        <f t="shared" si="33"/>
        <v/>
      </c>
      <c r="L139" s="22"/>
      <c r="M139" s="90" t="s">
        <v>97</v>
      </c>
      <c r="O139" s="1"/>
      <c r="P139" s="1"/>
      <c r="Q139" s="1"/>
      <c r="R139" s="151"/>
      <c r="S139" s="2"/>
      <c r="U139" s="155"/>
      <c r="AF139" s="290"/>
      <c r="AG139" s="190"/>
      <c r="AH139" s="404"/>
      <c r="AI139" s="404"/>
      <c r="AJ139" s="190"/>
      <c r="AK139" s="267"/>
      <c r="AL139" s="226"/>
      <c r="AM139" s="267"/>
      <c r="AN139" s="190"/>
      <c r="AO139" s="215" t="str">
        <f t="shared" si="34"/>
        <v/>
      </c>
      <c r="AP139" s="213"/>
      <c r="AQ139" s="216" t="str">
        <f t="shared" si="35"/>
        <v/>
      </c>
      <c r="AR139" s="190"/>
      <c r="AS139" s="344" t="s">
        <v>97</v>
      </c>
      <c r="AT139" s="287"/>
      <c r="AU139" s="282"/>
      <c r="AV139" s="282"/>
      <c r="AW139" s="282"/>
      <c r="AX139" s="354"/>
      <c r="AY139" s="270"/>
      <c r="AZ139" s="289"/>
      <c r="BA139" s="349"/>
      <c r="BB139" s="289"/>
      <c r="BC139" s="289"/>
      <c r="BD139" s="289"/>
      <c r="BE139" s="289"/>
      <c r="BF139" s="289"/>
      <c r="BG139" s="289"/>
      <c r="BH139" s="289"/>
      <c r="BI139" s="289"/>
      <c r="BJ139" s="289"/>
      <c r="BK139" s="293"/>
    </row>
    <row r="140" spans="1:63" s="5" customFormat="1" ht="12" customHeight="1" x14ac:dyDescent="0.2">
      <c r="A140" s="22"/>
      <c r="B140" s="477"/>
      <c r="C140" s="477"/>
      <c r="D140" s="23"/>
      <c r="E140" s="114"/>
      <c r="F140" s="98"/>
      <c r="G140" s="114"/>
      <c r="H140" s="22"/>
      <c r="I140" s="87" t="str">
        <f t="shared" si="32"/>
        <v/>
      </c>
      <c r="J140" s="85"/>
      <c r="K140" s="88" t="str">
        <f t="shared" si="33"/>
        <v/>
      </c>
      <c r="L140" s="22"/>
      <c r="M140" s="92" t="s">
        <v>98</v>
      </c>
      <c r="O140" s="1"/>
      <c r="P140" s="1"/>
      <c r="Q140" s="1"/>
      <c r="R140" s="152"/>
      <c r="S140" s="2"/>
      <c r="U140" s="155"/>
      <c r="AF140" s="290"/>
      <c r="AG140" s="190"/>
      <c r="AH140" s="404"/>
      <c r="AI140" s="404"/>
      <c r="AJ140" s="190"/>
      <c r="AK140" s="267"/>
      <c r="AL140" s="226"/>
      <c r="AM140" s="267"/>
      <c r="AN140" s="190"/>
      <c r="AO140" s="215" t="str">
        <f t="shared" si="34"/>
        <v/>
      </c>
      <c r="AP140" s="213"/>
      <c r="AQ140" s="216" t="str">
        <f t="shared" si="35"/>
        <v/>
      </c>
      <c r="AR140" s="190"/>
      <c r="AS140" s="346" t="s">
        <v>98</v>
      </c>
      <c r="AT140" s="287"/>
      <c r="AU140" s="282"/>
      <c r="AV140" s="282"/>
      <c r="AW140" s="282"/>
      <c r="AX140" s="355"/>
      <c r="AY140" s="270"/>
      <c r="AZ140" s="289"/>
      <c r="BA140" s="349"/>
      <c r="BB140" s="289"/>
      <c r="BC140" s="289"/>
      <c r="BD140" s="289"/>
      <c r="BE140" s="289"/>
      <c r="BF140" s="289"/>
      <c r="BG140" s="289"/>
      <c r="BH140" s="289"/>
      <c r="BI140" s="289"/>
      <c r="BJ140" s="289"/>
      <c r="BK140" s="293"/>
    </row>
    <row r="141" spans="1:63" s="5" customFormat="1" ht="12" customHeight="1" x14ac:dyDescent="0.2">
      <c r="A141" s="105"/>
      <c r="B141" s="477"/>
      <c r="C141" s="477"/>
      <c r="D141" s="23"/>
      <c r="E141" s="116"/>
      <c r="F141" s="98"/>
      <c r="G141" s="116"/>
      <c r="H141" s="22"/>
      <c r="I141" s="84" t="str">
        <f t="shared" si="32"/>
        <v/>
      </c>
      <c r="J141" s="85"/>
      <c r="K141" s="86" t="str">
        <f t="shared" si="33"/>
        <v/>
      </c>
      <c r="L141" s="22"/>
      <c r="M141" s="92" t="s">
        <v>99</v>
      </c>
      <c r="O141" s="1"/>
      <c r="P141" s="1"/>
      <c r="Q141" s="1"/>
      <c r="R141" s="2"/>
      <c r="S141" s="2"/>
      <c r="U141" s="155"/>
      <c r="AF141" s="290"/>
      <c r="AG141" s="238"/>
      <c r="AH141" s="404"/>
      <c r="AI141" s="404"/>
      <c r="AJ141" s="190"/>
      <c r="AK141" s="269"/>
      <c r="AL141" s="226"/>
      <c r="AM141" s="269"/>
      <c r="AN141" s="190"/>
      <c r="AO141" s="212" t="str">
        <f t="shared" si="34"/>
        <v/>
      </c>
      <c r="AP141" s="213"/>
      <c r="AQ141" s="214" t="str">
        <f t="shared" si="35"/>
        <v/>
      </c>
      <c r="AR141" s="190"/>
      <c r="AS141" s="346" t="s">
        <v>99</v>
      </c>
      <c r="AT141" s="287"/>
      <c r="AU141" s="282"/>
      <c r="AV141" s="282"/>
      <c r="AW141" s="282"/>
      <c r="AX141" s="270"/>
      <c r="AY141" s="270"/>
      <c r="AZ141" s="289"/>
      <c r="BA141" s="349"/>
      <c r="BB141" s="289"/>
      <c r="BC141" s="289"/>
      <c r="BD141" s="289"/>
      <c r="BE141" s="289"/>
      <c r="BF141" s="289"/>
      <c r="BG141" s="289"/>
      <c r="BH141" s="289"/>
      <c r="BI141" s="289"/>
      <c r="BJ141" s="289"/>
      <c r="BK141" s="293"/>
    </row>
    <row r="142" spans="1:63" s="5" customFormat="1" ht="12" customHeight="1" x14ac:dyDescent="0.2">
      <c r="A142" s="105"/>
      <c r="B142" s="22"/>
      <c r="C142" s="81" t="s">
        <v>16</v>
      </c>
      <c r="D142" s="94"/>
      <c r="E142" s="95" t="str">
        <f>IF(SUM(E137:E141)=0,"",SUM(E137:E141))</f>
        <v/>
      </c>
      <c r="F142" s="94"/>
      <c r="G142" s="95"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c r="AF142" s="290"/>
      <c r="AG142" s="238"/>
      <c r="AH142" s="190"/>
      <c r="AI142" s="240" t="s">
        <v>16</v>
      </c>
      <c r="AJ142" s="230"/>
      <c r="AK142" s="242">
        <f>IF(SUM(AK137:AK141)=0,"",SUM(AK137:AK141))</f>
        <v>250000</v>
      </c>
      <c r="AL142" s="230"/>
      <c r="AM142" s="242" t="str">
        <f>IF(SUM(AM137:AM141)=0,"",SUM(AM137:AM141))</f>
        <v/>
      </c>
      <c r="AN142" s="226"/>
      <c r="AO142" s="219">
        <f>IF(SUM(AO137:AO141)=0,"",SUM(AO137:AO141))</f>
        <v>125000</v>
      </c>
      <c r="AP142" s="220"/>
      <c r="AQ142" s="221" t="str">
        <f>IF(SUM(AQ137:AQ141)=0,"",SUM(AQ137:AQ141))</f>
        <v/>
      </c>
      <c r="AR142" s="190"/>
      <c r="AS142" s="346" t="s">
        <v>100</v>
      </c>
      <c r="AT142" s="287"/>
      <c r="AU142" s="405">
        <f>IF(AK142="",0,AK142)</f>
        <v>250000</v>
      </c>
      <c r="AV142" s="406"/>
      <c r="AW142" s="332"/>
      <c r="AX142" s="405">
        <f>IF(AM142="",0,AM142)</f>
        <v>0</v>
      </c>
      <c r="AY142" s="406"/>
      <c r="AZ142" s="289"/>
      <c r="BA142" s="349" t="s">
        <v>104</v>
      </c>
      <c r="BB142" s="289"/>
      <c r="BC142" s="289"/>
      <c r="BD142" s="289"/>
      <c r="BE142" s="289"/>
      <c r="BF142" s="289"/>
      <c r="BG142" s="289"/>
      <c r="BH142" s="289"/>
      <c r="BI142" s="289"/>
      <c r="BJ142" s="289"/>
      <c r="BK142" s="293"/>
    </row>
    <row r="143" spans="1:63"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c r="AF143" s="290"/>
      <c r="AG143" s="197"/>
      <c r="AH143" s="190"/>
      <c r="AI143" s="190"/>
      <c r="AJ143" s="190"/>
      <c r="AK143" s="190"/>
      <c r="AL143" s="226"/>
      <c r="AM143" s="226"/>
      <c r="AN143" s="226"/>
      <c r="AO143" s="222"/>
      <c r="AP143" s="223"/>
      <c r="AQ143" s="224"/>
      <c r="AR143" s="190"/>
      <c r="AS143" s="190"/>
      <c r="AT143" s="190"/>
      <c r="AU143" s="282"/>
      <c r="AV143" s="282"/>
      <c r="AW143" s="282"/>
      <c r="AX143" s="270"/>
      <c r="AY143" s="270"/>
      <c r="AZ143" s="289"/>
      <c r="BA143" s="355"/>
      <c r="BB143" s="289"/>
      <c r="BC143" s="289"/>
      <c r="BD143" s="289"/>
      <c r="BE143" s="289"/>
      <c r="BF143" s="289"/>
      <c r="BG143" s="289"/>
      <c r="BH143" s="289"/>
      <c r="BI143" s="289"/>
      <c r="BJ143" s="289"/>
      <c r="BK143" s="293"/>
    </row>
    <row r="144" spans="1:63"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c r="AF144" s="290"/>
      <c r="AG144" s="197"/>
      <c r="AH144" s="356" t="s">
        <v>16</v>
      </c>
      <c r="AI144" s="356"/>
      <c r="AJ144" s="356"/>
      <c r="AK144" s="316" t="s">
        <v>64</v>
      </c>
      <c r="AL144" s="246"/>
      <c r="AM144" s="252" t="s">
        <v>15</v>
      </c>
      <c r="AN144" s="246"/>
      <c r="AO144" s="208" t="s">
        <v>64</v>
      </c>
      <c r="AP144" s="209"/>
      <c r="AQ144" s="210" t="s">
        <v>15</v>
      </c>
      <c r="AR144" s="190"/>
      <c r="AS144" s="190"/>
      <c r="AT144" s="190"/>
      <c r="AU144" s="282"/>
      <c r="AV144" s="282"/>
      <c r="AW144" s="282"/>
      <c r="AX144" s="270"/>
      <c r="AY144" s="270"/>
      <c r="AZ144" s="289"/>
      <c r="BA144" s="282"/>
      <c r="BB144" s="289"/>
      <c r="BC144" s="289"/>
      <c r="BD144" s="289"/>
      <c r="BE144" s="289"/>
      <c r="BF144" s="289"/>
      <c r="BG144" s="289"/>
      <c r="BH144" s="289"/>
      <c r="BI144" s="289"/>
      <c r="BJ144" s="289"/>
      <c r="BK144" s="293"/>
    </row>
    <row r="145" spans="2:63"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c r="AF145" s="357"/>
      <c r="AG145" s="298"/>
      <c r="AH145" s="253" t="s">
        <v>55</v>
      </c>
      <c r="AI145" s="253"/>
      <c r="AJ145" s="230"/>
      <c r="AK145" s="254">
        <f>AU89+AU94+AU110+AU119-AU133+AU142</f>
        <v>1800000</v>
      </c>
      <c r="AL145" s="242"/>
      <c r="AM145" s="254">
        <f>AX89+AX94-AX106+AX110-AX115+AX119-AX124-AX133+AX142</f>
        <v>121950</v>
      </c>
      <c r="AN145" s="242"/>
      <c r="AO145" s="255">
        <f>IF(AK145=0,"",AK145*$AU$74/100)</f>
        <v>900000</v>
      </c>
      <c r="AP145" s="213"/>
      <c r="AQ145" s="256">
        <f>IF(AM145=0,"",AM145*$AU$74/100)</f>
        <v>60975</v>
      </c>
      <c r="AR145" s="190"/>
      <c r="AS145" s="190"/>
      <c r="AT145" s="190"/>
      <c r="AU145" s="358"/>
      <c r="AV145" s="358"/>
      <c r="AW145" s="358"/>
      <c r="AX145" s="359"/>
      <c r="AY145" s="359"/>
      <c r="AZ145" s="23"/>
      <c r="BA145" s="358"/>
      <c r="BB145" s="360"/>
      <c r="BC145" s="360"/>
      <c r="BD145" s="360"/>
      <c r="BE145" s="360"/>
      <c r="BF145" s="360"/>
      <c r="BG145" s="360"/>
      <c r="BH145" s="360"/>
      <c r="BI145" s="360"/>
      <c r="BJ145" s="360"/>
      <c r="BK145" s="361"/>
    </row>
    <row r="146" spans="2:63" ht="4.1500000000000004" customHeight="1" thickTop="1" x14ac:dyDescent="0.2">
      <c r="I146" s="166"/>
      <c r="J146" s="167"/>
      <c r="K146" s="168"/>
      <c r="U146" s="1"/>
      <c r="AF146" s="281"/>
      <c r="AG146" s="362"/>
      <c r="AH146" s="188"/>
      <c r="AI146" s="188"/>
      <c r="AJ146" s="188"/>
      <c r="AK146" s="315"/>
      <c r="AL146" s="315"/>
      <c r="AM146" s="188"/>
      <c r="AN146" s="188"/>
      <c r="AO146" s="257"/>
      <c r="AP146" s="258"/>
      <c r="AQ146" s="259"/>
      <c r="AR146" s="188"/>
      <c r="AS146" s="188"/>
      <c r="AT146" s="188"/>
      <c r="AU146" s="282"/>
      <c r="AV146" s="282"/>
      <c r="AW146" s="282"/>
      <c r="AX146" s="270"/>
      <c r="AY146" s="270"/>
      <c r="AZ146" s="15"/>
      <c r="BA146" s="282"/>
      <c r="BB146" s="15"/>
      <c r="BC146" s="15"/>
      <c r="BD146" s="15"/>
      <c r="BE146" s="15"/>
      <c r="BF146" s="15"/>
      <c r="BG146" s="15"/>
      <c r="BH146" s="15"/>
      <c r="BI146" s="15"/>
      <c r="BJ146" s="15"/>
      <c r="BK146" s="283"/>
    </row>
    <row r="147" spans="2:63" ht="13.5" thickBot="1" x14ac:dyDescent="0.25">
      <c r="AF147" s="363"/>
      <c r="AG147" s="364"/>
      <c r="AH147" s="365"/>
      <c r="AI147" s="365"/>
      <c r="AJ147" s="365"/>
      <c r="AK147" s="366"/>
      <c r="AL147" s="366"/>
      <c r="AM147" s="365"/>
      <c r="AN147" s="365"/>
      <c r="AO147" s="367"/>
      <c r="AP147" s="367"/>
      <c r="AQ147" s="367"/>
      <c r="AR147" s="365"/>
      <c r="AS147" s="365"/>
      <c r="AT147" s="365"/>
      <c r="AU147" s="368"/>
      <c r="AV147" s="368"/>
      <c r="AW147" s="368"/>
      <c r="AX147" s="369"/>
      <c r="AY147" s="369"/>
      <c r="AZ147" s="370"/>
      <c r="BA147" s="370"/>
      <c r="BB147" s="370"/>
      <c r="BC147" s="370"/>
      <c r="BD147" s="370"/>
      <c r="BE147" s="370"/>
      <c r="BF147" s="370"/>
      <c r="BG147" s="370"/>
      <c r="BH147" s="370"/>
      <c r="BI147" s="370"/>
      <c r="BJ147" s="370"/>
      <c r="BK147" s="371"/>
    </row>
  </sheetData>
  <sheetProtection algorithmName="SHA-512" hashValue="4rmDcMSZpOqH/NLdK4WFwapRA/CS9HXfyUyRSMP4zR83wTW9EiNnfx+XwVfNgkUY22EstH0DFSB4o4kPQ7/j2A==" saltValue="DA0cJA/DjjuzZBbn7co3Aw==" spinCount="100000" sheet="1" objects="1" scenarios="1" selectLockedCells="1"/>
  <dataConsolidate/>
  <mergeCells count="236">
    <mergeCell ref="E37:H39"/>
    <mergeCell ref="A37:D38"/>
    <mergeCell ref="C33:N34"/>
    <mergeCell ref="AI33:AT34"/>
    <mergeCell ref="M19:M22"/>
    <mergeCell ref="A1:N1"/>
    <mergeCell ref="AF1:BK1"/>
    <mergeCell ref="M16:M18"/>
    <mergeCell ref="B123:E123"/>
    <mergeCell ref="B112:E112"/>
    <mergeCell ref="B121:E121"/>
    <mergeCell ref="B113:E113"/>
    <mergeCell ref="B114:E114"/>
    <mergeCell ref="B122:E122"/>
    <mergeCell ref="C21:G21"/>
    <mergeCell ref="C28:G28"/>
    <mergeCell ref="C29:G29"/>
    <mergeCell ref="C24:K24"/>
    <mergeCell ref="B57:F57"/>
    <mergeCell ref="B58:F58"/>
    <mergeCell ref="B59:F59"/>
    <mergeCell ref="B60:F60"/>
    <mergeCell ref="B101:E101"/>
    <mergeCell ref="B100:E100"/>
    <mergeCell ref="B99:E99"/>
    <mergeCell ref="I37:I40"/>
    <mergeCell ref="K38:M38"/>
    <mergeCell ref="R110:S110"/>
    <mergeCell ref="O119:P119"/>
    <mergeCell ref="R119:S119"/>
    <mergeCell ref="B47:F47"/>
    <mergeCell ref="B48:F48"/>
    <mergeCell ref="B49:F49"/>
    <mergeCell ref="B50:F50"/>
    <mergeCell ref="B51:F51"/>
    <mergeCell ref="B52:F52"/>
    <mergeCell ref="B53:F53"/>
    <mergeCell ref="B54:F54"/>
    <mergeCell ref="B55:F55"/>
    <mergeCell ref="B61:F61"/>
    <mergeCell ref="B62:F62"/>
    <mergeCell ref="R89:S89"/>
    <mergeCell ref="O94:P94"/>
    <mergeCell ref="R94:S94"/>
    <mergeCell ref="R106:S106"/>
    <mergeCell ref="B98:E98"/>
    <mergeCell ref="B97:E97"/>
    <mergeCell ref="B96:E96"/>
    <mergeCell ref="B94:C94"/>
    <mergeCell ref="B88:C88"/>
    <mergeCell ref="B102:E102"/>
    <mergeCell ref="AC41:AD41"/>
    <mergeCell ref="A64:N66"/>
    <mergeCell ref="Y42:AA42"/>
    <mergeCell ref="AC64:AD64"/>
    <mergeCell ref="R42:S42"/>
    <mergeCell ref="O42:P42"/>
    <mergeCell ref="K40:K42"/>
    <mergeCell ref="M40:M42"/>
    <mergeCell ref="A40:C41"/>
    <mergeCell ref="I41:I42"/>
    <mergeCell ref="B43:F43"/>
    <mergeCell ref="B44:F44"/>
    <mergeCell ref="B45:F45"/>
    <mergeCell ref="B46:F46"/>
    <mergeCell ref="A76:C77"/>
    <mergeCell ref="E76:G77"/>
    <mergeCell ref="B86:C86"/>
    <mergeCell ref="B80:C80"/>
    <mergeCell ref="B81:C81"/>
    <mergeCell ref="B56:F56"/>
    <mergeCell ref="B84:C84"/>
    <mergeCell ref="B85:C85"/>
    <mergeCell ref="B87:C87"/>
    <mergeCell ref="C25:K25"/>
    <mergeCell ref="A4:K4"/>
    <mergeCell ref="O89:P89"/>
    <mergeCell ref="I76:K76"/>
    <mergeCell ref="A70:N72"/>
    <mergeCell ref="B82:C82"/>
    <mergeCell ref="L4:N7"/>
    <mergeCell ref="A5:K5"/>
    <mergeCell ref="A6:K6"/>
    <mergeCell ref="A7:K7"/>
    <mergeCell ref="C35:N35"/>
    <mergeCell ref="C17:G17"/>
    <mergeCell ref="C18:G18"/>
    <mergeCell ref="C19:G19"/>
    <mergeCell ref="A9:N11"/>
    <mergeCell ref="C30:G30"/>
    <mergeCell ref="C31:G31"/>
    <mergeCell ref="C20:G20"/>
    <mergeCell ref="K15:L15"/>
    <mergeCell ref="N76:N78"/>
    <mergeCell ref="I77:K77"/>
    <mergeCell ref="B83:C83"/>
    <mergeCell ref="O133:P133"/>
    <mergeCell ref="R133:S133"/>
    <mergeCell ref="O142:P142"/>
    <mergeCell ref="R142:S142"/>
    <mergeCell ref="R115:S115"/>
    <mergeCell ref="R124:S124"/>
    <mergeCell ref="B105:E105"/>
    <mergeCell ref="B104:E104"/>
    <mergeCell ref="B103:E103"/>
    <mergeCell ref="B141:C141"/>
    <mergeCell ref="B135:D135"/>
    <mergeCell ref="B131:C131"/>
    <mergeCell ref="B119:C119"/>
    <mergeCell ref="B139:C139"/>
    <mergeCell ref="B140:C140"/>
    <mergeCell ref="B132:C132"/>
    <mergeCell ref="B127:C127"/>
    <mergeCell ref="B110:C110"/>
    <mergeCell ref="B137:C137"/>
    <mergeCell ref="B138:C138"/>
    <mergeCell ref="B128:C128"/>
    <mergeCell ref="B129:C129"/>
    <mergeCell ref="B130:C130"/>
    <mergeCell ref="O110:P110"/>
    <mergeCell ref="AI31:AM31"/>
    <mergeCell ref="AI35:AT35"/>
    <mergeCell ref="AG37:AI38"/>
    <mergeCell ref="AJ37:AN39"/>
    <mergeCell ref="AO37:AO40"/>
    <mergeCell ref="AQ38:AS38"/>
    <mergeCell ref="AG40:AI41"/>
    <mergeCell ref="AQ40:AQ42"/>
    <mergeCell ref="AS40:AS42"/>
    <mergeCell ref="AO41:AO42"/>
    <mergeCell ref="AI30:AM30"/>
    <mergeCell ref="AH123:AK123"/>
    <mergeCell ref="AH137:AI137"/>
    <mergeCell ref="AH135:AJ135"/>
    <mergeCell ref="AH104:AK104"/>
    <mergeCell ref="AH105:AK105"/>
    <mergeCell ref="AH121:AK121"/>
    <mergeCell ref="AH122:AK122"/>
    <mergeCell ref="AH100:AK100"/>
    <mergeCell ref="AH101:AK101"/>
    <mergeCell ref="AH102:AK102"/>
    <mergeCell ref="AH103:AK103"/>
    <mergeCell ref="AH82:AI82"/>
    <mergeCell ref="AH83:AI83"/>
    <mergeCell ref="AH84:AI84"/>
    <mergeCell ref="AH85:AI85"/>
    <mergeCell ref="AH86:AI86"/>
    <mergeCell ref="AH87:AI87"/>
    <mergeCell ref="AH88:AI88"/>
    <mergeCell ref="AH61:AL61"/>
    <mergeCell ref="AH62:AL62"/>
    <mergeCell ref="AG64:AT66"/>
    <mergeCell ref="AH52:AL52"/>
    <mergeCell ref="AH53:AL53"/>
    <mergeCell ref="AI19:AM19"/>
    <mergeCell ref="AS19:AS21"/>
    <mergeCell ref="AI20:AM20"/>
    <mergeCell ref="AI21:AM21"/>
    <mergeCell ref="AI24:AQ24"/>
    <mergeCell ref="AI25:AQ25"/>
    <mergeCell ref="AI28:AM28"/>
    <mergeCell ref="AI29:AM29"/>
    <mergeCell ref="AG4:AQ4"/>
    <mergeCell ref="AR4:AT7"/>
    <mergeCell ref="AG5:AQ5"/>
    <mergeCell ref="AG6:AQ6"/>
    <mergeCell ref="AG7:AQ7"/>
    <mergeCell ref="AG9:AT11"/>
    <mergeCell ref="AQ15:AR15"/>
    <mergeCell ref="AS16:AS18"/>
    <mergeCell ref="AI17:AM17"/>
    <mergeCell ref="AI18:AM18"/>
    <mergeCell ref="BI41:BJ41"/>
    <mergeCell ref="AU42:AV42"/>
    <mergeCell ref="AX42:AY42"/>
    <mergeCell ref="BE42:BG42"/>
    <mergeCell ref="AH43:AL43"/>
    <mergeCell ref="AH44:AL44"/>
    <mergeCell ref="AH45:AL45"/>
    <mergeCell ref="AH46:AL46"/>
    <mergeCell ref="BI64:BJ64"/>
    <mergeCell ref="AH54:AL54"/>
    <mergeCell ref="AH55:AL55"/>
    <mergeCell ref="AH56:AL56"/>
    <mergeCell ref="AH57:AL57"/>
    <mergeCell ref="AH58:AL58"/>
    <mergeCell ref="AH59:AL59"/>
    <mergeCell ref="AH60:AL60"/>
    <mergeCell ref="AH47:AL47"/>
    <mergeCell ref="AH48:AL48"/>
    <mergeCell ref="AH49:AL49"/>
    <mergeCell ref="AH50:AL50"/>
    <mergeCell ref="AH51:AL51"/>
    <mergeCell ref="AG70:AT72"/>
    <mergeCell ref="AG76:AI77"/>
    <mergeCell ref="AK76:AM77"/>
    <mergeCell ref="AO76:AQ76"/>
    <mergeCell ref="AT76:AT78"/>
    <mergeCell ref="AO77:AQ77"/>
    <mergeCell ref="AH80:AI80"/>
    <mergeCell ref="AH81:AI81"/>
    <mergeCell ref="AH119:AI119"/>
    <mergeCell ref="AU119:AV119"/>
    <mergeCell ref="AX119:AY119"/>
    <mergeCell ref="AU89:AV89"/>
    <mergeCell ref="AX89:AY89"/>
    <mergeCell ref="AH94:AI94"/>
    <mergeCell ref="AU94:AV94"/>
    <mergeCell ref="AX94:AY94"/>
    <mergeCell ref="AH96:AK96"/>
    <mergeCell ref="AH97:AK97"/>
    <mergeCell ref="AH98:AK98"/>
    <mergeCell ref="AH99:AK99"/>
    <mergeCell ref="AX106:AY106"/>
    <mergeCell ref="AH110:AI110"/>
    <mergeCell ref="AU110:AV110"/>
    <mergeCell ref="AX110:AY110"/>
    <mergeCell ref="AH112:AK112"/>
    <mergeCell ref="AH113:AK113"/>
    <mergeCell ref="AH114:AK114"/>
    <mergeCell ref="AX115:AY115"/>
    <mergeCell ref="AH138:AI138"/>
    <mergeCell ref="AH139:AI139"/>
    <mergeCell ref="AH140:AI140"/>
    <mergeCell ref="AH141:AI141"/>
    <mergeCell ref="AU142:AV142"/>
    <mergeCell ref="AX142:AY142"/>
    <mergeCell ref="AX124:AY124"/>
    <mergeCell ref="AH127:AI127"/>
    <mergeCell ref="AH128:AI128"/>
    <mergeCell ref="AH129:AI129"/>
    <mergeCell ref="AH130:AI130"/>
    <mergeCell ref="AH131:AI131"/>
    <mergeCell ref="AH132:AI132"/>
    <mergeCell ref="AU133:AV133"/>
    <mergeCell ref="AX133:AY133"/>
  </mergeCells>
  <phoneticPr fontId="5" type="noConversion"/>
  <conditionalFormatting sqref="K43:K63 M43:M63">
    <cfRule type="expression" dxfId="61" priority="15">
      <formula>$W$65&gt;0</formula>
    </cfRule>
  </conditionalFormatting>
  <conditionalFormatting sqref="A64:N66">
    <cfRule type="expression" dxfId="60" priority="18">
      <formula>$W$65&gt;0</formula>
    </cfRule>
    <cfRule type="expression" dxfId="59" priority="19">
      <formula>$W$63&gt;100</formula>
    </cfRule>
    <cfRule type="expression" dxfId="58" priority="1">
      <formula>$I$41=$O$38</formula>
    </cfRule>
  </conditionalFormatting>
  <conditionalFormatting sqref="AQ43:AQ63 AS43:AS63">
    <cfRule type="expression" dxfId="57" priority="3">
      <formula>$BC$65&gt;0</formula>
    </cfRule>
  </conditionalFormatting>
  <dataValidations count="4">
    <dataValidation type="list" allowBlank="1" showInputMessage="1" showErrorMessage="1" sqref="R35">
      <formula1>$O$38:$O$39</formula1>
    </dataValidation>
    <dataValidation type="list" allowBlank="1" showErrorMessage="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formula1>$O$38:$O$40</formula1>
    </dataValidation>
    <dataValidation type="list" allowBlank="1" showInputMessage="1" showErrorMessage="1" sqref="AX35">
      <formula1>$AU$38:$AU$39</formula1>
    </dataValidation>
    <dataValidation type="list" allowBlank="1" showErrorMessage="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AO41:AO42">
      <formula1>$AU$38:$AU$40</formula1>
    </dataValidation>
  </dataValidations>
  <pageMargins left="0.59055118110236227" right="0.27559055118110237" top="0.59055118110236227" bottom="0.51181102362204722" header="0.51181102362204722" footer="0.31496062992125984"/>
  <pageSetup paperSize="9" scale="79" fitToHeight="0" orientation="portrait" blackAndWhite="1" r:id="rId1"/>
  <headerFooter alignWithMargins="0">
    <oddFooter>&amp;L&amp;8Seite &amp;P / &amp;N&amp;R&amp;8Druckdatum: &amp;D, &amp;T</oddFooter>
  </headerFooter>
  <rowBreaks count="1" manualBreakCount="1">
    <brk id="73"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IF(B52="",CONCATENATE("Dieses Tabellenblatt muss NICHT ausgedruckt werden da kein Teilhaber ",A52," erfasst/vorhanden ist."),CONCATENATE("Dieses zweiseitige Tabellenblatt bitte ausdrucken und dem Teilhaber ",A52,", ",B52,", aushändigen."))</f>
        <v>Dieses Tabellenblatt muss NICHT ausgedruckt werden da kein Teilhaber 10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",A52,":"," ",B52)</f>
        <v xml:space="preserve">Abrechnung von Teilhaber 10: </v>
      </c>
      <c r="B74" s="177"/>
      <c r="C74" s="178"/>
      <c r="D74" s="179"/>
      <c r="E74" s="180"/>
      <c r="F74" s="181"/>
      <c r="G74" s="179"/>
      <c r="H74" s="179"/>
      <c r="I74" s="182"/>
      <c r="J74" s="182"/>
      <c r="K74" s="182"/>
      <c r="L74" s="179"/>
      <c r="M74" s="179"/>
      <c r="N74" s="183"/>
      <c r="O74" s="27">
        <f>IF(W65=0,U52,0)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IF(I41=O39,CONCATENATE(P52,"%"),IF(I41=O40,CONCATENATE(R52,"/",S52),""))</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9g+PhwXZU3O89WxOf6wd7ydpWe3fOWKDc1FAIOzp/bfMbqhrPB8QloMfZWF/SXcsPRcGKO9wVy1mrD3rVK+JRw==" saltValue="Blty26xROxniskhOmlaHWA=="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32" priority="3">
      <formula>$W$65&gt;0</formula>
    </cfRule>
  </conditionalFormatting>
  <conditionalFormatting sqref="K63">
    <cfRule type="expression" dxfId="31" priority="2">
      <formula>$W$65&gt;0</formula>
    </cfRule>
  </conditionalFormatting>
  <conditionalFormatting sqref="K43:K62 M43:M62">
    <cfRule type="expression" dxfId="30"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IF(B53="",CONCATENATE("Dieses Tabellenblatt muss NICHT ausgedruckt werden da kein Teilhaber ",A53," erfasst/vorhanden ist."),CONCATENATE("Dieses zweiseitige Tabellenblatt bitte ausdrucken und dem Teilhaber ",A53,", ",B53,", aushändigen."))</f>
        <v>Dieses Tabellenblatt muss NICHT ausgedruckt werden da kein Teilhaber 11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",A53,":"," ",B53)</f>
        <v xml:space="preserve">Abrechnung von Teilhaber 11: </v>
      </c>
      <c r="B74" s="177"/>
      <c r="C74" s="178"/>
      <c r="D74" s="179"/>
      <c r="E74" s="180"/>
      <c r="F74" s="181"/>
      <c r="G74" s="179"/>
      <c r="H74" s="179"/>
      <c r="I74" s="182"/>
      <c r="J74" s="182"/>
      <c r="K74" s="182"/>
      <c r="L74" s="179"/>
      <c r="M74" s="179"/>
      <c r="N74" s="183"/>
      <c r="O74" s="27">
        <f>IF(W65=0,U53,0)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IF(I41=O39,CONCATENATE(P53,"%"),IF(I41=O40,CONCATENATE(R53,"/",S53),""))</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BaXPs8D2nv9SWkKSPULg7/lFzXkfP9fmJ8Dls14HEyMbWvAHNEslmqRJL1e1wEPF+oac1+YzugoKsfPd0Va4RA==" saltValue="nkkNHFvUmeWQ8qpa4eAwog=="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29" priority="3">
      <formula>$W$65&gt;0</formula>
    </cfRule>
  </conditionalFormatting>
  <conditionalFormatting sqref="K63">
    <cfRule type="expression" dxfId="28" priority="2">
      <formula>$W$65&gt;0</formula>
    </cfRule>
  </conditionalFormatting>
  <conditionalFormatting sqref="K43:K62 M43:M62">
    <cfRule type="expression" dxfId="27"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IF(B54="",CONCATENATE("Dieses Tabellenblatt muss NICHT ausgedruckt werden da kein Teilhaber ",A54," erfasst/vorhanden ist."),CONCATENATE("Dieses zweiseitige Tabellenblatt bitte ausdrucken und dem Teilhaber ",A54,", ",B54,", aushändigen."))</f>
        <v>Dieses Tabellenblatt muss NICHT ausgedruckt werden da kein Teilhaber 12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",A54,":"," ",B54)</f>
        <v xml:space="preserve">Abrechnung von Teilhaber 12: </v>
      </c>
      <c r="B74" s="177"/>
      <c r="C74" s="178"/>
      <c r="D74" s="179"/>
      <c r="E74" s="180"/>
      <c r="F74" s="181"/>
      <c r="G74" s="179"/>
      <c r="H74" s="179"/>
      <c r="I74" s="182"/>
      <c r="J74" s="182"/>
      <c r="K74" s="182"/>
      <c r="L74" s="179"/>
      <c r="M74" s="179"/>
      <c r="N74" s="183"/>
      <c r="O74" s="27">
        <f>IF(W65=0,U54,0)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IF(I41=O39,CONCATENATE(P54,"%"),IF(I41=O40,CONCATENATE(R54,"/",S54),""))</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2Lu8kFXJ1g0NUU2KF6FQqJqSauk+UjjNPyFva/cq0qls3pzO5cSp7uwd0rZ6GROW3LpWZFG18Deb6y4WEway4A==" saltValue="q1V6TCEzvTF6TQWQKMkatg=="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26" priority="3">
      <formula>$W$65&gt;0</formula>
    </cfRule>
  </conditionalFormatting>
  <conditionalFormatting sqref="K63">
    <cfRule type="expression" dxfId="25" priority="2">
      <formula>$W$65&gt;0</formula>
    </cfRule>
  </conditionalFormatting>
  <conditionalFormatting sqref="K43:K62 M43:M62">
    <cfRule type="expression" dxfId="24"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IF(B55="",CONCATENATE("Dieses Tabellenblatt muss NICHT ausgedruckt werden da kein Teilhaber ",A55," erfasst/vorhanden ist."),CONCATENATE("Dieses zweiseitige Tabellenblatt bitte ausdrucken und dem Teilhaber ",A55,", ",B55,", aushändigen."))</f>
        <v>Dieses Tabellenblatt muss NICHT ausgedruckt werden da kein Teilhaber 13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",A55,":"," ",B55)</f>
        <v xml:space="preserve">Abrechnung von Teilhaber 13: </v>
      </c>
      <c r="B74" s="177"/>
      <c r="C74" s="178"/>
      <c r="D74" s="179"/>
      <c r="E74" s="180"/>
      <c r="F74" s="181"/>
      <c r="G74" s="179"/>
      <c r="H74" s="179"/>
      <c r="I74" s="182"/>
      <c r="J74" s="182"/>
      <c r="K74" s="182"/>
      <c r="L74" s="179"/>
      <c r="M74" s="179"/>
      <c r="N74" s="183"/>
      <c r="O74" s="27">
        <f>IF(W65=0,U55,0)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IF(I41=O39,CONCATENATE(P55,"%"),IF(I41=O40,CONCATENATE(R55,"/",S55),""))</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UGybcbSGBxqufYkSt32NIfvpq/9VBYqosqk0r1eOJUw39NLNn3ffzsj6fxw1NS8RCNeDvUFHuQLB5a1yfORSbQ==" saltValue="dP9qfprWW18QveKrjs0G0A=="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23" priority="3">
      <formula>$W$65&gt;0</formula>
    </cfRule>
  </conditionalFormatting>
  <conditionalFormatting sqref="K63">
    <cfRule type="expression" dxfId="22" priority="2">
      <formula>$W$65&gt;0</formula>
    </cfRule>
  </conditionalFormatting>
  <conditionalFormatting sqref="K43:K62 M43:M62">
    <cfRule type="expression" dxfId="21"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IF(B56="",CONCATENATE("Dieses Tabellenblatt muss NICHT ausgedruckt werden da kein Teilhaber ",A56," erfasst/vorhanden ist."),CONCATENATE("Dieses zweiseitige Tabellenblatt bitte ausdrucken und dem Teilhaber ",A56,", ",B56,", aushändigen."))</f>
        <v>Dieses Tabellenblatt muss NICHT ausgedruckt werden da kein Teilhaber 14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",A56,":"," ",B56)</f>
        <v xml:space="preserve">Abrechnung von Teilhaber 14: </v>
      </c>
      <c r="B74" s="177"/>
      <c r="C74" s="178"/>
      <c r="D74" s="179"/>
      <c r="E74" s="180"/>
      <c r="F74" s="181"/>
      <c r="G74" s="179"/>
      <c r="H74" s="179"/>
      <c r="I74" s="182"/>
      <c r="J74" s="182"/>
      <c r="K74" s="182"/>
      <c r="L74" s="179"/>
      <c r="M74" s="179"/>
      <c r="N74" s="183"/>
      <c r="O74" s="27">
        <f>IF(W65=0,U56,0)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IF(I41=O39,CONCATENATE(P56,"%"),IF(I41=O40,CONCATENATE(R56,"/",S56),""))</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q/BA83VyvluVfwAkbSlYy6Tsd7S21B+D5fmBNuonk/3VS413Ed/Nq4ghfQXpsXpNAUguwGHMwxfYjlIa7X0vTg==" saltValue="gysqJQ6bn5c4DJAwtyT4/Q=="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20" priority="3">
      <formula>$W$65&gt;0</formula>
    </cfRule>
  </conditionalFormatting>
  <conditionalFormatting sqref="K63">
    <cfRule type="expression" dxfId="19" priority="2">
      <formula>$W$65&gt;0</formula>
    </cfRule>
  </conditionalFormatting>
  <conditionalFormatting sqref="K43:K62 M43:M62">
    <cfRule type="expression" dxfId="18"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IF(B57="",CONCATENATE("Dieses Tabellenblatt muss NICHT ausgedruckt werden da kein Teilhaber ",A57," erfasst/vorhanden ist."),CONCATENATE("Dieses zweiseitige Tabellenblatt bitte ausdrucken und dem Teilhaber ",A57,", ",B57,", aushändigen."))</f>
        <v>Dieses Tabellenblatt muss NICHT ausgedruckt werden da kein Teilhaber 15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",A57,":"," ",B57)</f>
        <v xml:space="preserve">Abrechnung von Teilhaber 15: </v>
      </c>
      <c r="B74" s="177"/>
      <c r="C74" s="178"/>
      <c r="D74" s="179"/>
      <c r="E74" s="180"/>
      <c r="F74" s="181"/>
      <c r="G74" s="179"/>
      <c r="H74" s="179"/>
      <c r="I74" s="182"/>
      <c r="J74" s="182"/>
      <c r="K74" s="182"/>
      <c r="L74" s="179"/>
      <c r="M74" s="179"/>
      <c r="N74" s="183"/>
      <c r="O74" s="27">
        <f>IF(W65=0,U57,0)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IF(I41=O39,CONCATENATE(P57,"%"),IF(I41=O40,CONCATENATE(R57,"/",S57),""))</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bnECsfvmXOrz4kjyzH37hcG2s1FBBnynqn8qxMjBnB3Jwv00O8D2yLfmle7BwF6fMlyEPbAvABnnXF4+jVa42Q==" saltValue="n7MIKAOsv7XhXnZgA6JuqA=="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17" priority="3">
      <formula>$W$65&gt;0</formula>
    </cfRule>
  </conditionalFormatting>
  <conditionalFormatting sqref="K63">
    <cfRule type="expression" dxfId="16" priority="2">
      <formula>$W$65&gt;0</formula>
    </cfRule>
  </conditionalFormatting>
  <conditionalFormatting sqref="K43:K62 M43:M62">
    <cfRule type="expression" dxfId="15"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IF(B58="",CONCATENATE("Dieses Tabellenblatt muss NICHT ausgedruckt werden da kein Teilhaber ",A58," erfasst/vorhanden ist."),CONCATENATE("Dieses zweiseitige Tabellenblatt bitte ausdrucken und dem Teilhaber ",A58,", ",B58,", aushändigen."))</f>
        <v>Dieses Tabellenblatt muss NICHT ausgedruckt werden da kein Teilhaber 16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",A58,":"," ",B58)</f>
        <v xml:space="preserve">Abrechnung von Teilhaber 16: </v>
      </c>
      <c r="B74" s="177"/>
      <c r="C74" s="178"/>
      <c r="D74" s="179"/>
      <c r="E74" s="180"/>
      <c r="F74" s="181"/>
      <c r="G74" s="179"/>
      <c r="H74" s="179"/>
      <c r="I74" s="182"/>
      <c r="J74" s="182"/>
      <c r="K74" s="182"/>
      <c r="L74" s="179"/>
      <c r="M74" s="179"/>
      <c r="N74" s="183"/>
      <c r="O74" s="27">
        <f>IF(W65=0,U58,0)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IF(I41=O39,CONCATENATE(P58,"%"),IF(I41=O40,CONCATENATE(R58,"/",S58),""))</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M0tClWrNYw8JMv8O3oFnW04TdpvFWVIUDW9PkvlFUiFrhhwCiakyZ6FyO9tDwn9Bo1TnyJmdR/AlN18fDvg5mg==" saltValue="3UHpi8gUcmWQKeWIJWTjsw=="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14" priority="3">
      <formula>$W$65&gt;0</formula>
    </cfRule>
  </conditionalFormatting>
  <conditionalFormatting sqref="K63">
    <cfRule type="expression" dxfId="13" priority="2">
      <formula>$W$65&gt;0</formula>
    </cfRule>
  </conditionalFormatting>
  <conditionalFormatting sqref="K43:K62 M43:M62">
    <cfRule type="expression" dxfId="12"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IF(B59="",CONCATENATE("Dieses Tabellenblatt muss NICHT ausgedruckt werden da kein Teilhaber ",A59," erfasst/vorhanden ist."),CONCATENATE("Dieses zweiseitige Tabellenblatt bitte ausdrucken und dem Teilhaber ",A59,", ",B59,", aushändigen."))</f>
        <v>Dieses Tabellenblatt muss NICHT ausgedruckt werden da kein Teilhaber 17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",A59,":"," ",B59)</f>
        <v xml:space="preserve">Abrechnung von Teilhaber 17: </v>
      </c>
      <c r="B74" s="177"/>
      <c r="C74" s="178"/>
      <c r="D74" s="179"/>
      <c r="E74" s="180"/>
      <c r="F74" s="181"/>
      <c r="G74" s="179"/>
      <c r="H74" s="179"/>
      <c r="I74" s="182"/>
      <c r="J74" s="182"/>
      <c r="K74" s="182"/>
      <c r="L74" s="179"/>
      <c r="M74" s="179"/>
      <c r="N74" s="183"/>
      <c r="O74" s="27">
        <f>IF(W65=0,U59,0)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IF(I41=O39,CONCATENATE(P59,"%"),IF(I41=O40,CONCATENATE(R59,"/",S59),""))</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vDpD/1kF0/+GalxB98yE9ZU1Q3qRuuqVPJGYkoO60r2PiQMf4KyEmPXEGi1TV9zj5QRLg3odChyl6ZnBsdMjtQ==" saltValue="BTIHdswbdPLNtZuxgD6uKw=="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11" priority="3">
      <formula>$W$65&gt;0</formula>
    </cfRule>
  </conditionalFormatting>
  <conditionalFormatting sqref="K63">
    <cfRule type="expression" dxfId="10" priority="2">
      <formula>$W$65&gt;0</formula>
    </cfRule>
  </conditionalFormatting>
  <conditionalFormatting sqref="K43:K62 M43:M62">
    <cfRule type="expression" dxfId="9"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IF(B60="",CONCATENATE("Dieses Tabellenblatt muss NICHT ausgedruckt werden da kein Teilhaber ",A60," erfasst/vorhanden ist."),CONCATENATE("Dieses zweiseitige Tabellenblatt bitte ausdrucken und dem Teilhaber ",A60,", ",B60,", aushändigen."))</f>
        <v>Dieses Tabellenblatt muss NICHT ausgedruckt werden da kein Teilhaber 18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",A60,":"," ",B60)</f>
        <v xml:space="preserve">Abrechnung von Teilhaber 18: </v>
      </c>
      <c r="B74" s="177"/>
      <c r="C74" s="178"/>
      <c r="D74" s="179"/>
      <c r="E74" s="180"/>
      <c r="F74" s="181"/>
      <c r="G74" s="179"/>
      <c r="H74" s="179"/>
      <c r="I74" s="182"/>
      <c r="J74" s="182"/>
      <c r="K74" s="182"/>
      <c r="L74" s="179"/>
      <c r="M74" s="179"/>
      <c r="N74" s="183"/>
      <c r="O74" s="27">
        <f>IF(W65=0,U60,0)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IF(I41=O39,CONCATENATE(P60,"%"),IF(I41=O40,CONCATENATE(R60,"/",S60),""))</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9tt/EMGo6iULHIc8Ns69Hu+fRKJRPqc7VIC/xeNr65gJCcl2jJVL09PHFVpj+AJw4u61N3vxKAY4M8He7A+hvg==" saltValue="KQZ/7LSqA4pwbjuNwQuAQw=="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8" priority="3">
      <formula>$W$65&gt;0</formula>
    </cfRule>
  </conditionalFormatting>
  <conditionalFormatting sqref="K63">
    <cfRule type="expression" dxfId="7" priority="2">
      <formula>$W$65&gt;0</formula>
    </cfRule>
  </conditionalFormatting>
  <conditionalFormatting sqref="K43:K62 M43:M62">
    <cfRule type="expression" dxfId="6"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IF(B61="",CONCATENATE("Dieses Tabellenblatt muss NICHT ausgedruckt werden da kein Teilhaber ",A61," erfasst/vorhanden ist."),CONCATENATE("Dieses zweiseitige Tabellenblatt bitte ausdrucken und dem Teilhaber ",A61,", ",B61,", aushändigen."))</f>
        <v>Dieses Tabellenblatt muss NICHT ausgedruckt werden da kein Teilhaber 19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",A61,":"," ",B61)</f>
        <v xml:space="preserve">Abrechnung von Teilhaber 19: </v>
      </c>
      <c r="B74" s="177"/>
      <c r="C74" s="178"/>
      <c r="D74" s="179"/>
      <c r="E74" s="180"/>
      <c r="F74" s="181"/>
      <c r="G74" s="179"/>
      <c r="H74" s="179"/>
      <c r="I74" s="182"/>
      <c r="J74" s="182"/>
      <c r="K74" s="182"/>
      <c r="L74" s="179"/>
      <c r="M74" s="179"/>
      <c r="N74" s="183"/>
      <c r="O74" s="27">
        <f>IF(W65=0,U61,0)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IF(I41=O39,CONCATENATE(P61,"%"),IF(I41=O40,CONCATENATE(R61,"/",S61),""))</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DOPJ+MyzpVBNlRIPNlOVIADf41SMio5V6NrOmqM/acGHCAUJn0FO0z40tWTwMifwM7Vwkv007sVDEfZHDPdYhA==" saltValue="4w0k/5E9MvfjNZl+b5m+Ng=="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5" priority="3">
      <formula>$W$65&gt;0</formula>
    </cfRule>
  </conditionalFormatting>
  <conditionalFormatting sqref="K63">
    <cfRule type="expression" dxfId="4" priority="2">
      <formula>$W$65&gt;0</formula>
    </cfRule>
  </conditionalFormatting>
  <conditionalFormatting sqref="K43:K62 M43:M62">
    <cfRule type="expression" dxfId="3"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IF(B44="",CONCATENATE("Dieses Tabellenblatt muss NICHT ausgedruckt werden da kein Teilhaber ",A44," erfasst/vorhanden ist."),CONCATENATE("Dieses zweiseitige Tabellenblatt bitte ausdrucken und dem Teilhaber ",A44,", ",B44,", aushändigen."))</f>
        <v>Dieses Tabellenblatt muss NICHT ausgedruckt werden da kein Teilhaber 2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",A44,":"," ",B44)</f>
        <v xml:space="preserve">Abrechnung von Teilhaber 2: </v>
      </c>
      <c r="B74" s="177"/>
      <c r="C74" s="178"/>
      <c r="D74" s="179"/>
      <c r="E74" s="180"/>
      <c r="F74" s="181"/>
      <c r="G74" s="179"/>
      <c r="H74" s="179"/>
      <c r="I74" s="182"/>
      <c r="J74" s="182"/>
      <c r="K74" s="182"/>
      <c r="L74" s="179"/>
      <c r="M74" s="179"/>
      <c r="N74" s="183"/>
      <c r="O74" s="27">
        <f>IF(W65=0,U44,0)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IF(I41=O39,CONCATENATE(P44,"%"),IF(I41=O40,CONCATENATE(R44,"/",S44),""))</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9HE8MepvKZHDvDHDtFAwLUmMWfqOW7GHu/jt8r61sD+MGwRU4C03e+EThk+V8NNf7cAes6EX1dqbKkaF1m27WA==" saltValue="RRRoY0jj0cVYDYc61JSScw==" spinCount="100000" sheet="1" objects="1" scenarios="1" selectLockedCells="1"/>
  <dataConsolidate/>
  <mergeCells count="117">
    <mergeCell ref="R106:S106"/>
    <mergeCell ref="O110:P110"/>
    <mergeCell ref="R110:S110"/>
    <mergeCell ref="O133:P133"/>
    <mergeCell ref="R133:S133"/>
    <mergeCell ref="O142:P142"/>
    <mergeCell ref="R142:S142"/>
    <mergeCell ref="AC64:AD64"/>
    <mergeCell ref="O89:P89"/>
    <mergeCell ref="R89:S89"/>
    <mergeCell ref="O94:P94"/>
    <mergeCell ref="R94:S94"/>
    <mergeCell ref="R124:S124"/>
    <mergeCell ref="B139:C139"/>
    <mergeCell ref="B140:C140"/>
    <mergeCell ref="B141:C141"/>
    <mergeCell ref="B135:D135"/>
    <mergeCell ref="B137:C137"/>
    <mergeCell ref="B138:C138"/>
    <mergeCell ref="B132:C132"/>
    <mergeCell ref="B129:C129"/>
    <mergeCell ref="B130:C130"/>
    <mergeCell ref="B131:C131"/>
    <mergeCell ref="B127:C127"/>
    <mergeCell ref="B128:C128"/>
    <mergeCell ref="B121:E121"/>
    <mergeCell ref="B122:E122"/>
    <mergeCell ref="B123:E123"/>
    <mergeCell ref="R115:S115"/>
    <mergeCell ref="B119:C119"/>
    <mergeCell ref="O119:P119"/>
    <mergeCell ref="R119:S119"/>
    <mergeCell ref="B112:E112"/>
    <mergeCell ref="B113:E113"/>
    <mergeCell ref="B114:E114"/>
    <mergeCell ref="B105:E105"/>
    <mergeCell ref="B110:C110"/>
    <mergeCell ref="B102:E102"/>
    <mergeCell ref="B103:E103"/>
    <mergeCell ref="B104:E104"/>
    <mergeCell ref="B99:E99"/>
    <mergeCell ref="B100:E100"/>
    <mergeCell ref="B101:E101"/>
    <mergeCell ref="B96:E96"/>
    <mergeCell ref="B97:E97"/>
    <mergeCell ref="B98:E98"/>
    <mergeCell ref="B94:C94"/>
    <mergeCell ref="B88:C88"/>
    <mergeCell ref="B85:C85"/>
    <mergeCell ref="B86:C86"/>
    <mergeCell ref="B87:C87"/>
    <mergeCell ref="B82:C82"/>
    <mergeCell ref="B83:C83"/>
    <mergeCell ref="B84:C84"/>
    <mergeCell ref="I77:K77"/>
    <mergeCell ref="B80:C80"/>
    <mergeCell ref="B81:C81"/>
    <mergeCell ref="A70:N72"/>
    <mergeCell ref="A76:C77"/>
    <mergeCell ref="E76:G77"/>
    <mergeCell ref="I76:K76"/>
    <mergeCell ref="N76:N78"/>
    <mergeCell ref="B61:F61"/>
    <mergeCell ref="B62:F62"/>
    <mergeCell ref="A64:N66"/>
    <mergeCell ref="B58:F58"/>
    <mergeCell ref="B59:F59"/>
    <mergeCell ref="B60:F60"/>
    <mergeCell ref="B55:F55"/>
    <mergeCell ref="B56:F56"/>
    <mergeCell ref="B57:F57"/>
    <mergeCell ref="B52:F52"/>
    <mergeCell ref="B53:F53"/>
    <mergeCell ref="B54:F54"/>
    <mergeCell ref="B49:F49"/>
    <mergeCell ref="B50:F50"/>
    <mergeCell ref="B51:F51"/>
    <mergeCell ref="B46:F46"/>
    <mergeCell ref="B47:F47"/>
    <mergeCell ref="B48:F48"/>
    <mergeCell ref="B43:F43"/>
    <mergeCell ref="B44:F44"/>
    <mergeCell ref="B45:F45"/>
    <mergeCell ref="O42:P42"/>
    <mergeCell ref="R42:S42"/>
    <mergeCell ref="Y42:AA42"/>
    <mergeCell ref="A40:C41"/>
    <mergeCell ref="K40:K42"/>
    <mergeCell ref="M40:M42"/>
    <mergeCell ref="I41:I42"/>
    <mergeCell ref="AC41:AD41"/>
    <mergeCell ref="I37:I40"/>
    <mergeCell ref="K38:M38"/>
    <mergeCell ref="A37:E38"/>
    <mergeCell ref="C35:N35"/>
    <mergeCell ref="C29:G29"/>
    <mergeCell ref="C30:G30"/>
    <mergeCell ref="C31:G31"/>
    <mergeCell ref="C24:K24"/>
    <mergeCell ref="C25:K25"/>
    <mergeCell ref="C28:G28"/>
    <mergeCell ref="C33:N34"/>
    <mergeCell ref="A1:N1"/>
    <mergeCell ref="A4:K4"/>
    <mergeCell ref="L4:N7"/>
    <mergeCell ref="A5:K5"/>
    <mergeCell ref="A6:K6"/>
    <mergeCell ref="A7:K7"/>
    <mergeCell ref="C19:G19"/>
    <mergeCell ref="M19:M22"/>
    <mergeCell ref="C20:G20"/>
    <mergeCell ref="C21:G21"/>
    <mergeCell ref="A9:N11"/>
    <mergeCell ref="K15:L15"/>
    <mergeCell ref="M16:M18"/>
    <mergeCell ref="C17:G17"/>
    <mergeCell ref="C18:G18"/>
  </mergeCells>
  <conditionalFormatting sqref="M63">
    <cfRule type="expression" dxfId="56" priority="3">
      <formula>$W$65&gt;0</formula>
    </cfRule>
  </conditionalFormatting>
  <conditionalFormatting sqref="K63">
    <cfRule type="expression" dxfId="55" priority="2">
      <formula>$W$65&gt;0</formula>
    </cfRule>
  </conditionalFormatting>
  <conditionalFormatting sqref="K43:K62 M43:M62">
    <cfRule type="expression" dxfId="54"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79"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IF(B62="",CONCATENATE("Dieses Tabellenblatt muss NICHT ausgedruckt werden da kein Teilhaber ",A62," erfasst/vorhanden ist."),CONCATENATE("Dieses zweiseitige Tabellenblatt bitte ausdrucken und dem Teilhaber ",A62,", ",B62,", aushändigen."))</f>
        <v>Dieses Tabellenblatt muss NICHT ausgedruckt werden da kein Teilhaber 20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",A62,":"," ",B62)</f>
        <v xml:space="preserve">Abrechnung von Teilhaber 20: </v>
      </c>
      <c r="B74" s="177"/>
      <c r="C74" s="178"/>
      <c r="D74" s="179"/>
      <c r="E74" s="180"/>
      <c r="F74" s="181"/>
      <c r="G74" s="179"/>
      <c r="H74" s="179"/>
      <c r="I74" s="182"/>
      <c r="J74" s="182"/>
      <c r="K74" s="182"/>
      <c r="L74" s="179"/>
      <c r="M74" s="179"/>
      <c r="N74" s="183"/>
      <c r="O74" s="27">
        <f>IF(W65=0,U62,0)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IF(I41=O39,CONCATENATE(P62,"%"),IF(I41=O40,CONCATENATE(R62,"/",S62),""))</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zNdWd5YQCOGY50RzDZXHONn2wAg6pWWQF2KrRWGxnk68PxF0VKChl+7B0ZXFJQq4ZTLVA9yb9/OgObXqlqsCzQ==" saltValue="W2yTeCX8IVnveh3tdcsybA=="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2" priority="3">
      <formula>$W$65&gt;0</formula>
    </cfRule>
  </conditionalFormatting>
  <conditionalFormatting sqref="K63">
    <cfRule type="expression" dxfId="1" priority="2">
      <formula>$W$65&gt;0</formula>
    </cfRule>
  </conditionalFormatting>
  <conditionalFormatting sqref="K43:K62 M43:M62">
    <cfRule type="expression" dxfId="0"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IF(B45="",CONCATENATE("Dieses Tabellenblatt muss NICHT ausgedruckt werden da kein Teilhaber ",A45," erfasst/vorhanden ist."),CONCATENATE("Dieses zweiseitige Tabellenblatt bitte ausdrucken und dem Teilhaber ",A45,", ",B45,", aushändigen."))</f>
        <v>Dieses Tabellenblatt muss NICHT ausgedruckt werden da kein Teilhaber 3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",A45,":"," ",B45)</f>
        <v xml:space="preserve">Abrechnung von Teilhaber 3: </v>
      </c>
      <c r="B74" s="177"/>
      <c r="C74" s="178"/>
      <c r="D74" s="179"/>
      <c r="E74" s="180"/>
      <c r="F74" s="181"/>
      <c r="G74" s="179"/>
      <c r="H74" s="179"/>
      <c r="I74" s="182"/>
      <c r="J74" s="182"/>
      <c r="K74" s="182"/>
      <c r="L74" s="179"/>
      <c r="M74" s="179"/>
      <c r="N74" s="183"/>
      <c r="O74" s="27">
        <f>IF(W65=0,U45,0)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IF(I41=O39,CONCATENATE(P45,"%"),IF(I41=O40,CONCATENATE(R45,"/",S45),""))</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eN7Mwk7e4UBqgXUOSzlsHn27RB/d0MTl92ozHdIkHnDKOYwhypIgHcK8I1z/B/12zCF+tpBRmUF0oJAabHSwkQ==" saltValue="FE4SQsaY9SIb4i42C9+M2Q==" spinCount="100000" sheet="1" objects="1" scenarios="1" selectLockedCells="1"/>
  <dataConsolidate/>
  <mergeCells count="117">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62:F62"/>
    <mergeCell ref="A64:N66"/>
    <mergeCell ref="AC64:AD64"/>
    <mergeCell ref="A70:N72"/>
    <mergeCell ref="A76:C77"/>
    <mergeCell ref="E76:G77"/>
    <mergeCell ref="I76:K76"/>
    <mergeCell ref="N76:N78"/>
    <mergeCell ref="I77:K7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I41:I42"/>
    <mergeCell ref="AC41:AD41"/>
    <mergeCell ref="O42:P42"/>
    <mergeCell ref="R42:S42"/>
    <mergeCell ref="Y42:AA42"/>
    <mergeCell ref="B43:F43"/>
    <mergeCell ref="C35:N35"/>
    <mergeCell ref="I37:I40"/>
    <mergeCell ref="K38:M38"/>
    <mergeCell ref="A40:C41"/>
    <mergeCell ref="K40:K42"/>
    <mergeCell ref="M40:M42"/>
    <mergeCell ref="C33:N34"/>
    <mergeCell ref="A37:E38"/>
    <mergeCell ref="C29:G29"/>
    <mergeCell ref="C30:G30"/>
    <mergeCell ref="C31:G31"/>
    <mergeCell ref="A1:N1"/>
    <mergeCell ref="A4:K4"/>
    <mergeCell ref="L4:N7"/>
    <mergeCell ref="A5:K5"/>
    <mergeCell ref="A6:K6"/>
    <mergeCell ref="A7:K7"/>
    <mergeCell ref="C24:K24"/>
    <mergeCell ref="C25:K25"/>
    <mergeCell ref="C28:G28"/>
    <mergeCell ref="A9:N11"/>
    <mergeCell ref="K15:L15"/>
    <mergeCell ref="M16:M18"/>
    <mergeCell ref="C17:G17"/>
    <mergeCell ref="C18:G18"/>
    <mergeCell ref="C19:G19"/>
    <mergeCell ref="M19:M22"/>
    <mergeCell ref="C20:G20"/>
    <mergeCell ref="C21:G21"/>
  </mergeCells>
  <conditionalFormatting sqref="M63">
    <cfRule type="expression" dxfId="53" priority="3">
      <formula>$W$65&gt;0</formula>
    </cfRule>
  </conditionalFormatting>
  <conditionalFormatting sqref="K63">
    <cfRule type="expression" dxfId="52" priority="2">
      <formula>$W$65&gt;0</formula>
    </cfRule>
  </conditionalFormatting>
  <conditionalFormatting sqref="K43:K62 M43:M62">
    <cfRule type="expression" dxfId="51"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IF(B46="",CONCATENATE("Dieses Tabellenblatt muss NICHT ausgedruckt werden da kein Teilhaber ",A46," erfasst/vorhanden ist."),CONCATENATE("Dieses zweiseitige Tabellenblatt bitte ausdrucken und dem Teilhaber ",A46,", ",B46,", aushändigen."))</f>
        <v>Dieses Tabellenblatt muss NICHT ausgedruckt werden da kein Teilhaber 4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",A46,":"," ",B46)</f>
        <v xml:space="preserve">Abrechnung von Teilhaber 4: </v>
      </c>
      <c r="B74" s="177"/>
      <c r="C74" s="178"/>
      <c r="D74" s="179"/>
      <c r="E74" s="180"/>
      <c r="F74" s="181"/>
      <c r="G74" s="179"/>
      <c r="H74" s="179"/>
      <c r="I74" s="182"/>
      <c r="J74" s="182"/>
      <c r="K74" s="182"/>
      <c r="L74" s="179"/>
      <c r="M74" s="179"/>
      <c r="N74" s="183"/>
      <c r="O74" s="27">
        <f>IF(W65=0,U46,0)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IF(I41=O39,CONCATENATE(P46,"%"),IF(I41=O40,CONCATENATE(R46,"/",S46),""))</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TR5enYecbtHfqO/yNglDkdssWpOFMGuJzE6ZNeVrEXQdYRxAgrth5MXdVpkE1UNMdaBNhenPdZvWSc5vRxKGpQ==" saltValue="9VCyBoFcxsmBF0QXr1T3KA=="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50" priority="3">
      <formula>$W$65&gt;0</formula>
    </cfRule>
  </conditionalFormatting>
  <conditionalFormatting sqref="K63">
    <cfRule type="expression" dxfId="49" priority="2">
      <formula>$W$65&gt;0</formula>
    </cfRule>
  </conditionalFormatting>
  <conditionalFormatting sqref="K43:K62 M43:M62">
    <cfRule type="expression" dxfId="48" priority="1">
      <formula>$W$65&gt;0</formula>
    </cfRule>
  </conditionalFormatting>
  <dataValidations disablePrompts="1"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IF(B47="",CONCATENATE("Dieses Tabellenblatt muss NICHT ausgedruckt werden da kein Teilhaber ",A47," erfasst/vorhanden ist."),CONCATENATE("Dieses zweiseitige Tabellenblatt bitte ausdrucken und dem Teilhaber ",A47,", ",B47,", aushändigen."))</f>
        <v>Dieses Tabellenblatt muss NICHT ausgedruckt werden da kein Teilhaber 5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",A47,":"," ",B47)</f>
        <v xml:space="preserve">Abrechnung von Teilhaber 5: </v>
      </c>
      <c r="B74" s="177"/>
      <c r="C74" s="178"/>
      <c r="D74" s="179"/>
      <c r="E74" s="180"/>
      <c r="F74" s="181"/>
      <c r="G74" s="179"/>
      <c r="H74" s="179"/>
      <c r="I74" s="182"/>
      <c r="J74" s="182"/>
      <c r="K74" s="182"/>
      <c r="L74" s="179"/>
      <c r="M74" s="179"/>
      <c r="N74" s="183"/>
      <c r="O74" s="27">
        <f>IF(W65=0,U47,0)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IF(I41=O39,CONCATENATE(P47,"%"),IF(I41=O40,CONCATENATE(R47,"/",S47),""))</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Fj+GnJQDIibbow067HqLUzs0cexz3mudyfRjGNqK/awOCm636PH+oDfWpva+365BAl9osugxsZVygzWpdqEPHw==" saltValue="FrM1vCBPXw+EgMiQtADCPg=="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47" priority="3">
      <formula>$W$65&gt;0</formula>
    </cfRule>
  </conditionalFormatting>
  <conditionalFormatting sqref="K63">
    <cfRule type="expression" dxfId="46" priority="2">
      <formula>$W$65&gt;0</formula>
    </cfRule>
  </conditionalFormatting>
  <conditionalFormatting sqref="K43:K62 M43:M62">
    <cfRule type="expression" dxfId="45"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IF(B48="",CONCATENATE("Dieses Tabellenblatt muss NICHT ausgedruckt werden da kein Teilhaber ",A48," erfasst/vorhanden ist."),CONCATENATE("Dieses zweiseitige Tabellenblatt bitte ausdrucken und dem Teilhaber ",A48,", ",B48,", aushändigen."))</f>
        <v>Dieses Tabellenblatt muss NICHT ausgedruckt werden da kein Teilhaber 6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",A48,":"," ",B48)</f>
        <v xml:space="preserve">Abrechnung von Teilhaber 6: </v>
      </c>
      <c r="B74" s="177"/>
      <c r="C74" s="178"/>
      <c r="D74" s="179"/>
      <c r="E74" s="180"/>
      <c r="F74" s="181"/>
      <c r="G74" s="179"/>
      <c r="H74" s="179"/>
      <c r="I74" s="182"/>
      <c r="J74" s="182"/>
      <c r="K74" s="182"/>
      <c r="L74" s="179"/>
      <c r="M74" s="179"/>
      <c r="N74" s="183"/>
      <c r="O74" s="27">
        <f>IF(W65=0,U48,0)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IF(I41=O39,CONCATENATE(P48,"%"),IF(I41=O40,CONCATENATE(R48,"/",S48),""))</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m8n6h3PfSlt3LJp/KsqL5NSJt1fCdvaxo4QHQNTnVn9u1tj9R0d+C+48cGPdPrIPiBGtxOWRm39Lwux8Nb97Iw==" saltValue="4UKnQ8bykNY6YwGNGvQD0Q=="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44" priority="3">
      <formula>$W$65&gt;0</formula>
    </cfRule>
  </conditionalFormatting>
  <conditionalFormatting sqref="K63">
    <cfRule type="expression" dxfId="43" priority="2">
      <formula>$W$65&gt;0</formula>
    </cfRule>
  </conditionalFormatting>
  <conditionalFormatting sqref="K43:K62 M43:M62">
    <cfRule type="expression" dxfId="42"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IF(B49="",CONCATENATE("Dieses Tabellenblatt muss NICHT ausgedruckt werden da kein Teilhaber ",A49," erfasst/vorhanden ist."),CONCATENATE("Dieses zweiseitige Tabellenblatt bitte ausdrucken und dem Teilhaber ",A49,", ",B49,", aushändigen."))</f>
        <v>Dieses Tabellenblatt muss NICHT ausgedruckt werden da kein Teilhaber 7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",A49,":"," ",B49)</f>
        <v xml:space="preserve">Abrechnung von Teilhaber 7: </v>
      </c>
      <c r="B74" s="177"/>
      <c r="C74" s="178"/>
      <c r="D74" s="179"/>
      <c r="E74" s="180"/>
      <c r="F74" s="181"/>
      <c r="G74" s="179"/>
      <c r="H74" s="179"/>
      <c r="I74" s="182"/>
      <c r="J74" s="182"/>
      <c r="K74" s="182"/>
      <c r="L74" s="179"/>
      <c r="M74" s="179"/>
      <c r="N74" s="183"/>
      <c r="O74" s="27">
        <f>IF(W65=0,U49,0)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IF(I41=O39,CONCATENATE(P49,"%"),IF(I41=O40,CONCATENATE(R49,"/",S49),""))</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raGAdwMZKJxogIbRlDyer+KQQd+xiTwbGV1zVwkHUJwYiUaHrv/Dt52wmp/6HH+Zwib4Tn44KBDnKUfGiFI24A==" saltValue="6vLtUc4ZmfdH9vAIKySEvQ=="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41" priority="3">
      <formula>$W$65&gt;0</formula>
    </cfRule>
  </conditionalFormatting>
  <conditionalFormatting sqref="K63">
    <cfRule type="expression" dxfId="40" priority="2">
      <formula>$W$65&gt;0</formula>
    </cfRule>
  </conditionalFormatting>
  <conditionalFormatting sqref="K43:K62 M43:M62">
    <cfRule type="expression" dxfId="39"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IF(B50="",CONCATENATE("Dieses Tabellenblatt muss NICHT ausgedruckt werden da kein Teilhaber ",A50," erfasst/vorhanden ist."),CONCATENATE("Dieses zweiseitige Tabellenblatt bitte ausdrucken und dem Teilhaber ",A50,", ",B50,", aushändigen."))</f>
        <v>Dieses Tabellenblatt muss NICHT ausgedruckt werden da kein Teilhaber 8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",A50,":"," ",B50)</f>
        <v xml:space="preserve">Abrechnung von Teilhaber 8: </v>
      </c>
      <c r="B74" s="177"/>
      <c r="C74" s="178"/>
      <c r="D74" s="179"/>
      <c r="E74" s="180"/>
      <c r="F74" s="181"/>
      <c r="G74" s="179"/>
      <c r="H74" s="179"/>
      <c r="I74" s="182"/>
      <c r="J74" s="182"/>
      <c r="K74" s="182"/>
      <c r="L74" s="179"/>
      <c r="M74" s="179"/>
      <c r="N74" s="183"/>
      <c r="O74" s="27">
        <f>IF(W65=0,U50,0)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IF(I41=O39,CONCATENATE(P50,"%"),IF(I41=O40,CONCATENATE(R50,"/",S50),""))</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Jb3AxxqMHUIYLiMFyVzzu1GMKxTadLVKP5fd8s5ighoX51MAEYQGbOUWmC2CmA7u4NU/p3rSswbTG4kYqGLEgg==" saltValue="wwaKKWeAnG+kS239LKoJUw=="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38" priority="3">
      <formula>$W$65&gt;0</formula>
    </cfRule>
  </conditionalFormatting>
  <conditionalFormatting sqref="K63">
    <cfRule type="expression" dxfId="37" priority="2">
      <formula>$W$65&gt;0</formula>
    </cfRule>
  </conditionalFormatting>
  <conditionalFormatting sqref="K43:K62 M43:M62">
    <cfRule type="expression" dxfId="36" priority="1">
      <formula>$W$65&gt;0</formula>
    </cfRule>
  </conditionalFormatting>
  <dataValidations count="2">
    <dataValidation type="list" allowBlank="1" showInputMessage="1" showErrorMessage="1" sqref="R35">
      <formula1>$O$38:$O$39</formula1>
    </dataValidation>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showGridLines="0" zoomScaleNormal="100" workbookViewId="0">
      <selection sqref="A1:N1"/>
    </sheetView>
  </sheetViews>
  <sheetFormatPr baseColWidth="10" defaultColWidth="11.42578125" defaultRowHeight="12.75" x14ac:dyDescent="0.2"/>
  <cols>
    <col min="1" max="1" width="3.28515625" style="42" customWidth="1"/>
    <col min="2" max="2" width="18.140625" style="3" customWidth="1"/>
    <col min="3" max="3" width="24.5703125" style="3" customWidth="1"/>
    <col min="4" max="4" width="1.42578125" style="3" customWidth="1"/>
    <col min="5" max="5" width="12.28515625" style="52" customWidth="1"/>
    <col min="6" max="6" width="1.5703125" style="52" customWidth="1"/>
    <col min="7" max="7" width="12.28515625" style="3" customWidth="1"/>
    <col min="8" max="8" width="1.5703125" style="3" customWidth="1"/>
    <col min="9" max="9" width="12.28515625" style="6" customWidth="1"/>
    <col min="10" max="10" width="1.5703125" style="6" customWidth="1"/>
    <col min="11" max="11" width="12.28515625" style="6" customWidth="1"/>
    <col min="12" max="12" width="1.5703125" style="3" customWidth="1"/>
    <col min="13" max="13" width="12.28515625" style="3" customWidth="1"/>
    <col min="14" max="14" width="5.85546875" style="3" customWidth="1"/>
    <col min="15" max="16" width="4.28515625" style="1" hidden="1" customWidth="1"/>
    <col min="17" max="17" width="1.140625" style="1" hidden="1" customWidth="1"/>
    <col min="18" max="19" width="4.28515625" style="2" hidden="1" customWidth="1"/>
    <col min="20" max="20" width="1.140625" style="3" hidden="1" customWidth="1"/>
    <col min="21" max="21" width="7.42578125" style="3" hidden="1" customWidth="1"/>
    <col min="22" max="22" width="1.140625" style="3" hidden="1" customWidth="1"/>
    <col min="23" max="23" width="7.42578125" style="3" hidden="1" customWidth="1"/>
    <col min="24" max="24" width="1.140625" style="3" hidden="1" customWidth="1"/>
    <col min="25" max="25" width="7.42578125" style="3" hidden="1" customWidth="1"/>
    <col min="26" max="26" width="1.140625" style="3" hidden="1" customWidth="1"/>
    <col min="27" max="27" width="7.42578125" style="3" hidden="1" customWidth="1"/>
    <col min="28" max="28" width="1.140625" style="3" hidden="1" customWidth="1"/>
    <col min="29" max="30" width="7.42578125" style="3" hidden="1" customWidth="1"/>
    <col min="31" max="16384" width="11.42578125" style="3"/>
  </cols>
  <sheetData>
    <row r="1" spans="1:19" ht="52.9" customHeight="1" thickBot="1" x14ac:dyDescent="0.25">
      <c r="A1" s="542" t="str">
        <f>IF(B51="",CONCATENATE("Dieses Tabellenblatt muss NICHT ausgedruckt werden da kein Teilhaber ",A51," erfasst/vorhanden ist."),CONCATENATE("Dieses zweiseitige Tabellenblatt bitte ausdrucken und dem Teilhaber ",A51,", ",B51,", aushändigen."))</f>
        <v>Dieses Tabellenblatt muss NICHT ausgedruckt werden da kein Teilhaber 9 erfasst/vorhanden ist.</v>
      </c>
      <c r="B1" s="543"/>
      <c r="C1" s="543"/>
      <c r="D1" s="543"/>
      <c r="E1" s="543"/>
      <c r="F1" s="543"/>
      <c r="G1" s="543"/>
      <c r="H1" s="543"/>
      <c r="I1" s="543"/>
      <c r="J1" s="543"/>
      <c r="K1" s="543"/>
      <c r="L1" s="543"/>
      <c r="M1" s="543"/>
      <c r="N1" s="544"/>
      <c r="O1" s="3"/>
      <c r="P1" s="3"/>
      <c r="Q1" s="3"/>
      <c r="R1" s="3"/>
      <c r="S1" s="3"/>
    </row>
    <row r="2" spans="1:19" ht="13.9" customHeight="1" x14ac:dyDescent="0.2"/>
    <row r="4" spans="1:19" ht="9" customHeight="1" x14ac:dyDescent="0.2">
      <c r="A4" s="480"/>
      <c r="B4" s="481"/>
      <c r="C4" s="481"/>
      <c r="D4" s="481"/>
      <c r="E4" s="481"/>
      <c r="F4" s="481"/>
      <c r="G4" s="481"/>
      <c r="H4" s="481"/>
      <c r="I4" s="481"/>
      <c r="J4" s="481"/>
      <c r="K4" s="481"/>
      <c r="L4" s="486" t="str">
        <f>'Einkommen &amp; Vermögen Teilh. 1 '!L4:N7</f>
        <v>Version 1.1</v>
      </c>
      <c r="M4" s="486"/>
      <c r="N4" s="487"/>
    </row>
    <row r="5" spans="1:19" ht="18" x14ac:dyDescent="0.25">
      <c r="A5" s="492" t="s">
        <v>0</v>
      </c>
      <c r="B5" s="493"/>
      <c r="C5" s="493"/>
      <c r="D5" s="493"/>
      <c r="E5" s="493"/>
      <c r="F5" s="493"/>
      <c r="G5" s="493"/>
      <c r="H5" s="493"/>
      <c r="I5" s="493"/>
      <c r="J5" s="493"/>
      <c r="K5" s="493"/>
      <c r="L5" s="488"/>
      <c r="M5" s="488"/>
      <c r="N5" s="489"/>
    </row>
    <row r="6" spans="1:19" s="4" customFormat="1" ht="18" x14ac:dyDescent="0.25">
      <c r="A6" s="494" t="s">
        <v>1</v>
      </c>
      <c r="B6" s="495"/>
      <c r="C6" s="495"/>
      <c r="D6" s="495"/>
      <c r="E6" s="495"/>
      <c r="F6" s="495"/>
      <c r="G6" s="495"/>
      <c r="H6" s="495"/>
      <c r="I6" s="495"/>
      <c r="J6" s="495"/>
      <c r="K6" s="495"/>
      <c r="L6" s="488"/>
      <c r="M6" s="488"/>
      <c r="N6" s="489"/>
      <c r="O6" s="1"/>
      <c r="P6" s="1"/>
      <c r="Q6" s="1"/>
      <c r="R6" s="2"/>
      <c r="S6" s="2"/>
    </row>
    <row r="7" spans="1:19" ht="9" customHeight="1" thickBot="1" x14ac:dyDescent="0.25">
      <c r="A7" s="496"/>
      <c r="B7" s="497"/>
      <c r="C7" s="497"/>
      <c r="D7" s="497"/>
      <c r="E7" s="497"/>
      <c r="F7" s="497"/>
      <c r="G7" s="497"/>
      <c r="H7" s="497"/>
      <c r="I7" s="497"/>
      <c r="J7" s="497"/>
      <c r="K7" s="497"/>
      <c r="L7" s="490"/>
      <c r="M7" s="490"/>
      <c r="N7" s="491"/>
    </row>
    <row r="8" spans="1:19" ht="10.9" customHeight="1" thickTop="1" x14ac:dyDescent="0.2">
      <c r="A8" s="5"/>
      <c r="B8" s="5"/>
      <c r="C8" s="5"/>
      <c r="D8" s="5"/>
      <c r="E8" s="5"/>
      <c r="F8" s="5"/>
      <c r="G8" s="5"/>
      <c r="H8" s="5"/>
      <c r="I8" s="5"/>
    </row>
    <row r="9" spans="1:19" ht="13.15" customHeight="1" x14ac:dyDescent="0.2">
      <c r="A9" s="502" t="s">
        <v>79</v>
      </c>
      <c r="B9" s="502"/>
      <c r="C9" s="502"/>
      <c r="D9" s="502"/>
      <c r="E9" s="502"/>
      <c r="F9" s="502"/>
      <c r="G9" s="502"/>
      <c r="H9" s="502"/>
      <c r="I9" s="502"/>
      <c r="J9" s="502"/>
      <c r="K9" s="502"/>
      <c r="L9" s="502"/>
      <c r="M9" s="502"/>
      <c r="N9" s="502"/>
    </row>
    <row r="10" spans="1:19" ht="13.15" customHeight="1" x14ac:dyDescent="0.2">
      <c r="A10" s="502"/>
      <c r="B10" s="502"/>
      <c r="C10" s="502"/>
      <c r="D10" s="502"/>
      <c r="E10" s="502"/>
      <c r="F10" s="502"/>
      <c r="G10" s="502"/>
      <c r="H10" s="502"/>
      <c r="I10" s="502"/>
      <c r="J10" s="502"/>
      <c r="K10" s="502"/>
      <c r="L10" s="502"/>
      <c r="M10" s="502"/>
      <c r="N10" s="502"/>
    </row>
    <row r="11" spans="1:19" ht="13.15" customHeight="1" x14ac:dyDescent="0.2">
      <c r="A11" s="502"/>
      <c r="B11" s="502"/>
      <c r="C11" s="502"/>
      <c r="D11" s="502"/>
      <c r="E11" s="502"/>
      <c r="F11" s="502"/>
      <c r="G11" s="502"/>
      <c r="H11" s="502"/>
      <c r="I11" s="502"/>
      <c r="J11" s="502"/>
      <c r="K11" s="502"/>
      <c r="L11" s="502"/>
      <c r="M11" s="502"/>
      <c r="N11" s="502"/>
    </row>
    <row r="12" spans="1:19" ht="10.9" customHeight="1" x14ac:dyDescent="0.2">
      <c r="A12" s="5"/>
      <c r="B12" s="5"/>
      <c r="C12" s="5"/>
      <c r="D12" s="5"/>
      <c r="E12" s="5"/>
      <c r="F12" s="5"/>
      <c r="G12" s="5"/>
      <c r="H12" s="5"/>
      <c r="I12" s="5"/>
    </row>
    <row r="13" spans="1:19" s="4" customFormat="1" ht="16.5" thickBot="1" x14ac:dyDescent="0.3">
      <c r="A13" s="184" t="s">
        <v>63</v>
      </c>
      <c r="B13" s="177"/>
      <c r="C13" s="178"/>
      <c r="D13" s="179"/>
      <c r="E13" s="180"/>
      <c r="F13" s="181"/>
      <c r="G13" s="179"/>
      <c r="H13" s="179"/>
      <c r="I13" s="182"/>
      <c r="J13" s="182"/>
      <c r="K13" s="182"/>
      <c r="L13" s="179"/>
      <c r="M13" s="179"/>
      <c r="N13" s="183"/>
      <c r="O13" s="5"/>
      <c r="P13" s="1"/>
      <c r="Q13" s="1"/>
      <c r="R13" s="2"/>
      <c r="S13" s="2"/>
    </row>
    <row r="14" spans="1:19" s="5" customFormat="1" ht="15" customHeight="1" thickTop="1" x14ac:dyDescent="0.2">
      <c r="E14" s="43"/>
      <c r="F14" s="43"/>
      <c r="I14" s="44"/>
      <c r="J14" s="44"/>
      <c r="K14" s="44"/>
      <c r="O14" s="1"/>
      <c r="P14" s="1"/>
      <c r="Q14" s="1"/>
      <c r="R14" s="2"/>
      <c r="S14" s="2"/>
    </row>
    <row r="15" spans="1:19" s="4" customFormat="1" ht="15" customHeight="1" x14ac:dyDescent="0.25">
      <c r="A15" s="7" t="s">
        <v>107</v>
      </c>
      <c r="I15" s="8"/>
      <c r="J15" s="8"/>
      <c r="K15" s="546" t="s">
        <v>81</v>
      </c>
      <c r="L15" s="546"/>
      <c r="M15" s="373" t="str">
        <f>IF('Einkommen &amp; Vermögen Teilh. 1 '!M15="","",'Einkommen &amp; Vermögen Teilh. 1 '!M15)</f>
        <v/>
      </c>
      <c r="O15" s="1"/>
      <c r="P15" s="1"/>
      <c r="Q15" s="1"/>
      <c r="R15" s="2"/>
      <c r="S15" s="2"/>
    </row>
    <row r="16" spans="1:19" s="4" customFormat="1" ht="15" customHeight="1" x14ac:dyDescent="0.25">
      <c r="A16" s="7" t="s">
        <v>23</v>
      </c>
      <c r="C16" s="9"/>
      <c r="D16" s="9"/>
      <c r="E16" s="9"/>
      <c r="F16" s="9"/>
      <c r="K16" s="62"/>
      <c r="L16" s="62"/>
      <c r="M16" s="535"/>
      <c r="N16" s="62"/>
      <c r="O16" s="1"/>
      <c r="P16" s="1"/>
      <c r="Q16" s="1"/>
      <c r="R16" s="175"/>
      <c r="S16" s="2"/>
    </row>
    <row r="17" spans="1:19" s="4" customFormat="1" ht="15" customHeight="1" x14ac:dyDescent="0.2">
      <c r="A17" s="10" t="s">
        <v>2</v>
      </c>
      <c r="B17" s="10"/>
      <c r="C17" s="539" t="str">
        <f>IF('Einkommen &amp; Vermögen Teilh. 1 '!C17="","",'Einkommen &amp; Vermögen Teilh. 1 '!C17)</f>
        <v/>
      </c>
      <c r="D17" s="539"/>
      <c r="E17" s="539"/>
      <c r="F17" s="539"/>
      <c r="G17" s="539"/>
      <c r="K17" s="62"/>
      <c r="L17" s="62"/>
      <c r="M17" s="536"/>
      <c r="N17" s="62"/>
      <c r="O17" s="1"/>
      <c r="P17" s="1"/>
      <c r="Q17" s="1"/>
      <c r="R17" s="2"/>
      <c r="S17" s="2"/>
    </row>
    <row r="18" spans="1:19" s="4" customFormat="1" ht="15" customHeight="1" x14ac:dyDescent="0.2">
      <c r="A18" s="10" t="s">
        <v>17</v>
      </c>
      <c r="B18" s="10"/>
      <c r="C18" s="539" t="str">
        <f>IF('Einkommen &amp; Vermögen Teilh. 1 '!C18="","",'Einkommen &amp; Vermögen Teilh. 1 '!C18)</f>
        <v/>
      </c>
      <c r="D18" s="539"/>
      <c r="E18" s="539"/>
      <c r="F18" s="539"/>
      <c r="G18" s="539"/>
      <c r="K18" s="169"/>
      <c r="L18" s="169"/>
      <c r="M18" s="536"/>
      <c r="N18" s="169"/>
      <c r="O18" s="1"/>
      <c r="P18" s="1"/>
      <c r="Q18" s="1"/>
      <c r="R18" s="2"/>
      <c r="S18" s="2"/>
    </row>
    <row r="19" spans="1:19" s="4" customFormat="1" ht="15" customHeight="1" x14ac:dyDescent="0.2">
      <c r="A19" s="10" t="s">
        <v>3</v>
      </c>
      <c r="B19" s="10"/>
      <c r="C19" s="545" t="str">
        <f>IF('Einkommen &amp; Vermögen Teilh. 1 '!C19="","",'Einkommen &amp; Vermögen Teilh. 1 '!C19)</f>
        <v/>
      </c>
      <c r="D19" s="545"/>
      <c r="E19" s="545"/>
      <c r="F19" s="545"/>
      <c r="G19" s="545"/>
      <c r="J19" s="8"/>
      <c r="K19" s="8"/>
      <c r="M19" s="531"/>
      <c r="O19" s="1"/>
      <c r="P19" s="1"/>
      <c r="Q19" s="1"/>
      <c r="R19" s="2"/>
      <c r="S19" s="2"/>
    </row>
    <row r="20" spans="1:19" s="4" customFormat="1" ht="15" customHeight="1" x14ac:dyDescent="0.2">
      <c r="A20" s="10" t="s">
        <v>4</v>
      </c>
      <c r="B20" s="10"/>
      <c r="C20" s="539" t="str">
        <f>IF('Einkommen &amp; Vermögen Teilh. 1 '!C20="","",'Einkommen &amp; Vermögen Teilh. 1 '!C20)</f>
        <v/>
      </c>
      <c r="D20" s="539"/>
      <c r="E20" s="539"/>
      <c r="F20" s="539"/>
      <c r="G20" s="539"/>
      <c r="J20" s="8"/>
      <c r="K20" s="8"/>
      <c r="M20" s="531"/>
      <c r="O20" s="1"/>
      <c r="P20" s="1"/>
      <c r="Q20" s="1"/>
      <c r="R20" s="2"/>
      <c r="S20" s="2"/>
    </row>
    <row r="21" spans="1:19" s="4" customFormat="1" ht="15" customHeight="1" x14ac:dyDescent="0.2">
      <c r="A21" s="10" t="s">
        <v>8</v>
      </c>
      <c r="B21" s="10"/>
      <c r="C21" s="545" t="str">
        <f>IF('Einkommen &amp; Vermögen Teilh. 1 '!C21="","",'Einkommen &amp; Vermögen Teilh. 1 '!C21)</f>
        <v/>
      </c>
      <c r="D21" s="545"/>
      <c r="E21" s="545"/>
      <c r="F21" s="545"/>
      <c r="G21" s="545"/>
      <c r="H21" s="11"/>
      <c r="J21" s="8"/>
      <c r="K21" s="8"/>
      <c r="M21" s="531"/>
      <c r="O21" s="1"/>
      <c r="P21" s="1"/>
      <c r="Q21" s="1"/>
      <c r="R21" s="2"/>
      <c r="S21" s="2"/>
    </row>
    <row r="22" spans="1:19" s="4" customFormat="1" ht="15" customHeight="1" x14ac:dyDescent="0.2">
      <c r="C22" s="12"/>
      <c r="D22" s="12"/>
      <c r="E22" s="12"/>
      <c r="F22" s="12"/>
      <c r="J22" s="8"/>
      <c r="K22" s="8"/>
      <c r="M22" s="531"/>
      <c r="O22" s="1"/>
      <c r="P22" s="1"/>
      <c r="Q22" s="1"/>
      <c r="R22" s="2"/>
      <c r="S22" s="2"/>
    </row>
    <row r="23" spans="1:19" s="4" customFormat="1" ht="15" customHeight="1" x14ac:dyDescent="0.25">
      <c r="A23" s="7" t="s">
        <v>108</v>
      </c>
      <c r="C23" s="12"/>
      <c r="D23" s="12"/>
      <c r="E23" s="12"/>
      <c r="F23" s="12"/>
      <c r="J23" s="8"/>
      <c r="K23" s="8"/>
      <c r="O23" s="1"/>
      <c r="P23" s="1"/>
      <c r="Q23" s="1"/>
      <c r="R23" s="2"/>
      <c r="S23" s="2"/>
    </row>
    <row r="24" spans="1:19" s="4" customFormat="1" ht="15" customHeight="1" x14ac:dyDescent="0.2">
      <c r="A24" s="10" t="s">
        <v>22</v>
      </c>
      <c r="B24" s="10"/>
      <c r="C24" s="540" t="str">
        <f>IF('Einkommen &amp; Vermögen Teilh. 1 '!C24="","",'Einkommen &amp; Vermögen Teilh. 1 '!C24)</f>
        <v/>
      </c>
      <c r="D24" s="540"/>
      <c r="E24" s="540"/>
      <c r="F24" s="540"/>
      <c r="G24" s="540"/>
      <c r="H24" s="540"/>
      <c r="I24" s="540"/>
      <c r="J24" s="540"/>
      <c r="K24" s="540"/>
      <c r="O24" s="1"/>
      <c r="P24" s="1"/>
      <c r="Q24" s="1"/>
      <c r="R24" s="2"/>
      <c r="S24" s="2"/>
    </row>
    <row r="25" spans="1:19" s="4" customFormat="1" ht="15" customHeight="1" x14ac:dyDescent="0.2">
      <c r="A25" s="10" t="s">
        <v>5</v>
      </c>
      <c r="B25" s="10"/>
      <c r="C25" s="540" t="str">
        <f>IF('Einkommen &amp; Vermögen Teilh. 1 '!C25="","",'Einkommen &amp; Vermögen Teilh. 1 '!C25)</f>
        <v/>
      </c>
      <c r="D25" s="540"/>
      <c r="E25" s="540"/>
      <c r="F25" s="540"/>
      <c r="G25" s="540"/>
      <c r="H25" s="540"/>
      <c r="I25" s="540"/>
      <c r="J25" s="540"/>
      <c r="K25" s="540"/>
      <c r="O25" s="1"/>
      <c r="P25" s="1"/>
      <c r="Q25" s="1"/>
      <c r="R25" s="2"/>
      <c r="S25" s="2"/>
    </row>
    <row r="26" spans="1:19" s="4" customFormat="1" ht="15" customHeight="1" x14ac:dyDescent="0.2">
      <c r="C26" s="12"/>
      <c r="D26" s="12"/>
      <c r="E26" s="12"/>
      <c r="F26" s="12"/>
      <c r="J26" s="8"/>
      <c r="K26" s="8"/>
      <c r="O26" s="1"/>
      <c r="P26" s="1"/>
      <c r="Q26" s="1"/>
      <c r="R26" s="2"/>
      <c r="S26" s="2"/>
    </row>
    <row r="27" spans="1:19" s="4" customFormat="1" ht="15" customHeight="1" x14ac:dyDescent="0.25">
      <c r="A27" s="7" t="s">
        <v>21</v>
      </c>
      <c r="C27" s="12"/>
      <c r="D27" s="12"/>
      <c r="E27" s="12"/>
      <c r="F27" s="12"/>
      <c r="J27" s="8"/>
      <c r="K27" s="8"/>
      <c r="O27" s="1"/>
      <c r="P27" s="1"/>
      <c r="Q27" s="1"/>
      <c r="R27" s="2"/>
      <c r="S27" s="2"/>
    </row>
    <row r="28" spans="1:19" s="4" customFormat="1" ht="15" customHeight="1" x14ac:dyDescent="0.2">
      <c r="A28" s="10" t="s">
        <v>18</v>
      </c>
      <c r="B28" s="10"/>
      <c r="C28" s="539" t="str">
        <f>IF('Einkommen &amp; Vermögen Teilh. 1 '!C28="","",'Einkommen &amp; Vermögen Teilh. 1 '!C28)</f>
        <v/>
      </c>
      <c r="D28" s="539"/>
      <c r="E28" s="539"/>
      <c r="F28" s="539"/>
      <c r="G28" s="539"/>
      <c r="J28" s="8"/>
      <c r="K28" s="8"/>
      <c r="O28" s="1"/>
      <c r="P28" s="1"/>
      <c r="Q28" s="1"/>
      <c r="R28" s="2"/>
      <c r="S28" s="2"/>
    </row>
    <row r="29" spans="1:19" s="4" customFormat="1" ht="15" customHeight="1" x14ac:dyDescent="0.2">
      <c r="A29" s="10" t="s">
        <v>5</v>
      </c>
      <c r="B29" s="10"/>
      <c r="C29" s="539" t="str">
        <f>IF('Einkommen &amp; Vermögen Teilh. 1 '!C29="","",'Einkommen &amp; Vermögen Teilh. 1 '!C29)</f>
        <v/>
      </c>
      <c r="D29" s="539"/>
      <c r="E29" s="539"/>
      <c r="F29" s="539"/>
      <c r="G29" s="539"/>
      <c r="J29" s="8"/>
      <c r="K29" s="8"/>
      <c r="O29" s="1"/>
      <c r="P29" s="1"/>
      <c r="Q29" s="1"/>
      <c r="R29" s="2"/>
      <c r="S29" s="2"/>
    </row>
    <row r="30" spans="1:19" s="4" customFormat="1" ht="15" customHeight="1" x14ac:dyDescent="0.2">
      <c r="A30" s="10" t="s">
        <v>7</v>
      </c>
      <c r="B30" s="10"/>
      <c r="C30" s="539" t="str">
        <f>IF('Einkommen &amp; Vermögen Teilh. 1 '!C30="","",'Einkommen &amp; Vermögen Teilh. 1 '!C30)</f>
        <v/>
      </c>
      <c r="D30" s="539"/>
      <c r="E30" s="539"/>
      <c r="F30" s="539"/>
      <c r="G30" s="539"/>
      <c r="J30" s="8"/>
      <c r="K30" s="8"/>
      <c r="O30" s="1"/>
      <c r="P30" s="1"/>
      <c r="Q30" s="1"/>
      <c r="R30" s="2"/>
      <c r="S30" s="2"/>
    </row>
    <row r="31" spans="1:19" s="4" customFormat="1" ht="15" customHeight="1" x14ac:dyDescent="0.2">
      <c r="A31" s="10" t="s">
        <v>6</v>
      </c>
      <c r="B31" s="10"/>
      <c r="C31" s="539" t="str">
        <f>IF('Einkommen &amp; Vermögen Teilh. 1 '!C31="","",'Einkommen &amp; Vermögen Teilh. 1 '!C31)</f>
        <v/>
      </c>
      <c r="D31" s="539"/>
      <c r="E31" s="539"/>
      <c r="F31" s="539"/>
      <c r="G31" s="539"/>
      <c r="H31" s="11"/>
      <c r="J31" s="8"/>
      <c r="K31" s="8"/>
      <c r="O31" s="1"/>
      <c r="P31" s="1"/>
      <c r="Q31" s="1"/>
      <c r="R31" s="2"/>
      <c r="S31" s="2"/>
    </row>
    <row r="32" spans="1:19" s="4" customFormat="1" ht="15" customHeight="1" x14ac:dyDescent="0.2">
      <c r="A32" s="13"/>
      <c r="H32" s="11"/>
      <c r="J32" s="8"/>
      <c r="K32" s="8"/>
      <c r="N32" s="1"/>
      <c r="O32" s="1"/>
      <c r="P32" s="1"/>
      <c r="Q32" s="1"/>
      <c r="R32" s="2"/>
      <c r="S32" s="2"/>
    </row>
    <row r="33" spans="1:30" s="4" customFormat="1" ht="15" customHeight="1" x14ac:dyDescent="0.2">
      <c r="A33" s="109" t="s">
        <v>60</v>
      </c>
      <c r="B33" s="10"/>
      <c r="C33" s="541" t="str">
        <f>IF('Einkommen &amp; Vermögen Teilh. 1 '!C33="","",'Einkommen &amp; Vermögen Teilh. 1 '!C33)</f>
        <v/>
      </c>
      <c r="D33" s="541"/>
      <c r="E33" s="541"/>
      <c r="F33" s="541"/>
      <c r="G33" s="541"/>
      <c r="H33" s="541"/>
      <c r="I33" s="541"/>
      <c r="J33" s="541"/>
      <c r="K33" s="541"/>
      <c r="L33" s="541"/>
      <c r="M33" s="541"/>
      <c r="N33" s="541"/>
      <c r="O33" s="1"/>
      <c r="P33" s="1"/>
      <c r="Q33" s="1"/>
      <c r="R33" s="2"/>
      <c r="S33" s="2"/>
    </row>
    <row r="34" spans="1:30" s="4" customFormat="1" ht="15" customHeight="1" x14ac:dyDescent="0.2">
      <c r="A34" s="10"/>
      <c r="B34" s="10"/>
      <c r="C34" s="541"/>
      <c r="D34" s="541"/>
      <c r="E34" s="541"/>
      <c r="F34" s="541"/>
      <c r="G34" s="541"/>
      <c r="H34" s="541"/>
      <c r="I34" s="541"/>
      <c r="J34" s="541"/>
      <c r="K34" s="541"/>
      <c r="L34" s="541"/>
      <c r="M34" s="541"/>
      <c r="N34" s="541"/>
      <c r="O34" s="1"/>
      <c r="P34" s="1"/>
      <c r="Q34" s="1"/>
      <c r="R34" s="2"/>
      <c r="S34" s="2"/>
    </row>
    <row r="35" spans="1:30" ht="15" customHeight="1" x14ac:dyDescent="0.2">
      <c r="A35" s="14"/>
      <c r="B35" s="14"/>
      <c r="C35" s="538" t="str">
        <f>IF('Einkommen &amp; Vermögen Teilh. 1 '!C35="","",'Einkommen &amp; Vermögen Teilh. 1 '!C35)</f>
        <v/>
      </c>
      <c r="D35" s="538"/>
      <c r="E35" s="538"/>
      <c r="F35" s="538"/>
      <c r="G35" s="538"/>
      <c r="H35" s="538"/>
      <c r="I35" s="538"/>
      <c r="J35" s="538"/>
      <c r="K35" s="538"/>
      <c r="L35" s="538"/>
      <c r="M35" s="538"/>
      <c r="N35" s="538"/>
    </row>
    <row r="36" spans="1:30" ht="15" customHeight="1" x14ac:dyDescent="0.75">
      <c r="A36" s="5"/>
      <c r="B36" s="5"/>
      <c r="C36" s="5"/>
      <c r="D36" s="5"/>
      <c r="E36" s="5"/>
      <c r="F36" s="5"/>
      <c r="H36" s="5"/>
      <c r="I36" s="174"/>
      <c r="J36" s="172"/>
      <c r="N36" s="1"/>
    </row>
    <row r="37" spans="1:30" ht="15" customHeight="1" x14ac:dyDescent="0.45">
      <c r="A37" s="511" t="s">
        <v>14</v>
      </c>
      <c r="B37" s="511"/>
      <c r="C37" s="511"/>
      <c r="D37" s="511"/>
      <c r="E37" s="511"/>
      <c r="F37" s="176"/>
      <c r="G37" s="176"/>
      <c r="H37" s="176"/>
      <c r="I37" s="521"/>
      <c r="J37" s="173"/>
    </row>
    <row r="38" spans="1:30" ht="13.9" customHeight="1" thickBot="1" x14ac:dyDescent="0.5">
      <c r="A38" s="511"/>
      <c r="B38" s="511"/>
      <c r="C38" s="511"/>
      <c r="D38" s="511"/>
      <c r="E38" s="511"/>
      <c r="F38" s="176"/>
      <c r="G38" s="176"/>
      <c r="H38" s="176"/>
      <c r="I38" s="521"/>
      <c r="J38" s="173"/>
      <c r="K38" s="522" t="s">
        <v>56</v>
      </c>
      <c r="L38" s="523"/>
      <c r="M38" s="524"/>
      <c r="O38" s="372" t="s">
        <v>82</v>
      </c>
      <c r="R38" s="171"/>
      <c r="S38" s="136"/>
      <c r="U38" s="171"/>
    </row>
    <row r="39" spans="1:30" ht="7.9" customHeight="1" x14ac:dyDescent="0.45">
      <c r="A39" s="3"/>
      <c r="B39" s="5"/>
      <c r="C39" s="5"/>
      <c r="D39" s="176"/>
      <c r="E39" s="176"/>
      <c r="F39" s="176"/>
      <c r="G39" s="176"/>
      <c r="H39" s="176"/>
      <c r="I39" s="521"/>
      <c r="J39" s="173"/>
      <c r="K39" s="16"/>
      <c r="L39" s="15"/>
      <c r="M39" s="15"/>
      <c r="N39" s="15"/>
      <c r="O39" s="372" t="s">
        <v>58</v>
      </c>
    </row>
    <row r="40" spans="1:30" ht="7.9" customHeight="1" x14ac:dyDescent="0.45">
      <c r="A40" s="511" t="s">
        <v>9</v>
      </c>
      <c r="B40" s="511"/>
      <c r="C40" s="511"/>
      <c r="D40" s="176"/>
      <c r="E40" s="176"/>
      <c r="F40" s="176"/>
      <c r="G40" s="176"/>
      <c r="H40" s="176"/>
      <c r="I40" s="521"/>
      <c r="J40" s="173"/>
      <c r="K40" s="509" t="str">
        <f>CONCATENATE("Vermögens-anteil per 31.12.",M15)</f>
        <v>Vermögens-anteil per 31.12.</v>
      </c>
      <c r="L40" s="5"/>
      <c r="M40" s="509" t="str">
        <f>CONCATENATE("Anteil am Einkommen im ",M15)</f>
        <v xml:space="preserve">Anteil am Einkommen im </v>
      </c>
      <c r="N40" s="5"/>
      <c r="O40" s="372" t="s">
        <v>77</v>
      </c>
    </row>
    <row r="41" spans="1:30" ht="13.9" customHeight="1" x14ac:dyDescent="0.2">
      <c r="A41" s="511"/>
      <c r="B41" s="511"/>
      <c r="C41" s="511"/>
      <c r="D41" s="5"/>
      <c r="E41" s="144"/>
      <c r="F41" s="144"/>
      <c r="H41" s="5"/>
      <c r="I41" s="547" t="str">
        <f>'Einkommen &amp; Vermögen Teilh. 1 '!I41:I42</f>
        <v>Bitte hier auswählen</v>
      </c>
      <c r="J41" s="17"/>
      <c r="K41" s="509"/>
      <c r="L41" s="5"/>
      <c r="M41" s="509"/>
      <c r="N41" s="5"/>
      <c r="AC41" s="424" t="s">
        <v>71</v>
      </c>
      <c r="AD41" s="425"/>
    </row>
    <row r="42" spans="1:30" ht="13.9" customHeight="1" x14ac:dyDescent="0.2">
      <c r="A42" s="17" t="s">
        <v>19</v>
      </c>
      <c r="B42" s="5"/>
      <c r="C42" s="5"/>
      <c r="D42" s="5"/>
      <c r="F42" s="3"/>
      <c r="G42" s="45" t="s">
        <v>3</v>
      </c>
      <c r="H42" s="5"/>
      <c r="I42" s="548"/>
      <c r="J42" s="17"/>
      <c r="K42" s="510"/>
      <c r="L42" s="5"/>
      <c r="M42" s="510"/>
      <c r="N42" s="5"/>
      <c r="O42" s="426" t="s">
        <v>58</v>
      </c>
      <c r="P42" s="427"/>
      <c r="Q42" s="18"/>
      <c r="R42" s="426" t="s">
        <v>57</v>
      </c>
      <c r="S42" s="427"/>
      <c r="T42" s="19"/>
      <c r="U42" s="20" t="s">
        <v>65</v>
      </c>
      <c r="W42" s="20" t="s">
        <v>65</v>
      </c>
      <c r="Y42" s="424" t="s">
        <v>70</v>
      </c>
      <c r="Z42" s="428"/>
      <c r="AA42" s="429"/>
      <c r="AB42" s="1"/>
      <c r="AC42" s="20" t="s">
        <v>66</v>
      </c>
      <c r="AD42" s="20" t="s">
        <v>72</v>
      </c>
    </row>
    <row r="43" spans="1:30" s="5" customFormat="1" ht="12" customHeight="1" x14ac:dyDescent="0.2">
      <c r="A43" s="21" t="s">
        <v>30</v>
      </c>
      <c r="B43" s="552" t="str">
        <f>IF('Einkommen &amp; Vermögen Teilh. 1 '!B43="","",'Einkommen &amp; Vermögen Teilh. 1 '!B43)</f>
        <v/>
      </c>
      <c r="C43" s="553"/>
      <c r="D43" s="553"/>
      <c r="E43" s="553"/>
      <c r="F43" s="554"/>
      <c r="G43" s="374" t="str">
        <f>IF('Einkommen &amp; Vermögen Teilh. 1 '!G43="","",'Einkommen &amp; Vermögen Teilh. 1 '!G43)</f>
        <v/>
      </c>
      <c r="H43" s="375"/>
      <c r="I43" s="376" t="str">
        <f>IF('Einkommen &amp; Vermögen Teilh. 1 '!I43="","",'Einkommen &amp; Vermögen Teilh. 1 '!I43)</f>
        <v/>
      </c>
      <c r="J43" s="23"/>
      <c r="K43" s="146" t="str">
        <f>IF('Einkommen &amp; Vermögen Teilh. 1 '!K43=0,0,'Einkommen &amp; Vermögen Teilh. 1 '!K43)</f>
        <v/>
      </c>
      <c r="L43" s="143"/>
      <c r="M43" s="147" t="str">
        <f>IF('Einkommen &amp; Vermögen Teilh. 1 '!M43=0,0,'Einkommen &amp; Vermögen Teilh. 1 '!M43)</f>
        <v/>
      </c>
      <c r="N43" s="24"/>
      <c r="O43" s="25" t="e">
        <f>'Einkommen &amp; Vermögen Teilh. 1 '!O43</f>
        <v>#VALUE!</v>
      </c>
      <c r="P43" s="26">
        <f>'Einkommen &amp; Vermögen Teilh. 1 '!P43</f>
        <v>0</v>
      </c>
      <c r="Q43" s="1"/>
      <c r="R43" s="25" t="e">
        <f>'Einkommen &amp; Vermögen Teilh. 1 '!R43</f>
        <v>#VALUE!</v>
      </c>
      <c r="S43" s="26" t="e">
        <f>'Einkommen &amp; Vermögen Teilh. 1 '!S43</f>
        <v>#VALUE!</v>
      </c>
      <c r="U43" s="27" t="str">
        <f>'Einkommen &amp; Vermögen Teilh. 1 '!U43</f>
        <v/>
      </c>
      <c r="W43" s="110">
        <f>'Einkommen &amp; Vermögen Teilh. 1 '!W43</f>
        <v>0</v>
      </c>
      <c r="Y43" s="124"/>
      <c r="Z43" s="125" t="str">
        <f>'Einkommen &amp; Vermögen Teilh. 1 '!Z43</f>
        <v>Prozent</v>
      </c>
      <c r="AA43" s="132" t="str">
        <f>'Einkommen &amp; Vermögen Teilh. 1 '!AA43</f>
        <v/>
      </c>
      <c r="AB43" s="120"/>
      <c r="AC43" s="27" t="b">
        <f>'Einkommen &amp; Vermögen Teilh. 1 '!AC43</f>
        <v>0</v>
      </c>
      <c r="AD43" s="27" t="str">
        <f>'Einkommen &amp; Vermögen Teilh. 1 '!AD43</f>
        <v>FALSCH</v>
      </c>
    </row>
    <row r="44" spans="1:30" s="5" customFormat="1" ht="12" customHeight="1" x14ac:dyDescent="0.2">
      <c r="A44" s="28" t="s">
        <v>31</v>
      </c>
      <c r="B44" s="549" t="str">
        <f>IF('Einkommen &amp; Vermögen Teilh. 1 '!B44="","",'Einkommen &amp; Vermögen Teilh. 1 '!B44)</f>
        <v/>
      </c>
      <c r="C44" s="550"/>
      <c r="D44" s="550"/>
      <c r="E44" s="550"/>
      <c r="F44" s="551"/>
      <c r="G44" s="377" t="str">
        <f>IF('Einkommen &amp; Vermögen Teilh. 1 '!G44="","",'Einkommen &amp; Vermögen Teilh. 1 '!G44)</f>
        <v/>
      </c>
      <c r="H44" s="375"/>
      <c r="I44" s="376" t="str">
        <f>IF('Einkommen &amp; Vermögen Teilh. 1 '!I44="","",'Einkommen &amp; Vermögen Teilh. 1 '!I44)</f>
        <v/>
      </c>
      <c r="J44" s="23"/>
      <c r="K44" s="147" t="str">
        <f>IF('Einkommen &amp; Vermögen Teilh. 1 '!K44=0,0,'Einkommen &amp; Vermögen Teilh. 1 '!K44)</f>
        <v/>
      </c>
      <c r="L44" s="22"/>
      <c r="M44" s="147" t="str">
        <f>IF('Einkommen &amp; Vermögen Teilh. 1 '!M44=0,0,'Einkommen &amp; Vermögen Teilh. 1 '!M44)</f>
        <v/>
      </c>
      <c r="O44" s="25" t="e">
        <f>'Einkommen &amp; Vermögen Teilh. 1 '!O44</f>
        <v>#VALUE!</v>
      </c>
      <c r="P44" s="26">
        <f>'Einkommen &amp; Vermögen Teilh. 1 '!P44</f>
        <v>0</v>
      </c>
      <c r="Q44" s="29"/>
      <c r="R44" s="25" t="e">
        <f>'Einkommen &amp; Vermögen Teilh. 1 '!R44</f>
        <v>#VALUE!</v>
      </c>
      <c r="S44" s="26" t="e">
        <f>'Einkommen &amp; Vermögen Teilh. 1 '!S44</f>
        <v>#VALUE!</v>
      </c>
      <c r="U44" s="27" t="str">
        <f>'Einkommen &amp; Vermögen Teilh. 1 '!U44</f>
        <v/>
      </c>
      <c r="W44" s="110">
        <f>'Einkommen &amp; Vermögen Teilh. 1 '!W44</f>
        <v>0</v>
      </c>
      <c r="Y44" s="124"/>
      <c r="Z44" s="125" t="str">
        <f>'Einkommen &amp; Vermögen Teilh. 1 '!Z44</f>
        <v>Bruchzahl</v>
      </c>
      <c r="AA44" s="132" t="str">
        <f>'Einkommen &amp; Vermögen Teilh. 1 '!AA44</f>
        <v/>
      </c>
      <c r="AB44" s="120"/>
      <c r="AC44" s="27" t="b">
        <f>'Einkommen &amp; Vermögen Teilh. 1 '!AC44</f>
        <v>0</v>
      </c>
      <c r="AD44" s="27" t="str">
        <f>'Einkommen &amp; Vermögen Teilh. 1 '!AD44</f>
        <v>FALSCH</v>
      </c>
    </row>
    <row r="45" spans="1:30" s="5" customFormat="1" ht="12" customHeight="1" x14ac:dyDescent="0.2">
      <c r="A45" s="28" t="s">
        <v>32</v>
      </c>
      <c r="B45" s="549" t="str">
        <f>IF('Einkommen &amp; Vermögen Teilh. 1 '!B45="","",'Einkommen &amp; Vermögen Teilh. 1 '!B45)</f>
        <v/>
      </c>
      <c r="C45" s="550"/>
      <c r="D45" s="550"/>
      <c r="E45" s="550"/>
      <c r="F45" s="551"/>
      <c r="G45" s="377" t="str">
        <f>IF('Einkommen &amp; Vermögen Teilh. 1 '!G45="","",'Einkommen &amp; Vermögen Teilh. 1 '!G45)</f>
        <v/>
      </c>
      <c r="H45" s="375"/>
      <c r="I45" s="376" t="str">
        <f>IF('Einkommen &amp; Vermögen Teilh. 1 '!I45="","",'Einkommen &amp; Vermögen Teilh. 1 '!I45)</f>
        <v/>
      </c>
      <c r="J45" s="23"/>
      <c r="K45" s="147" t="str">
        <f>IF('Einkommen &amp; Vermögen Teilh. 1 '!K45=0,0,'Einkommen &amp; Vermögen Teilh. 1 '!K45)</f>
        <v/>
      </c>
      <c r="L45" s="22"/>
      <c r="M45" s="147" t="str">
        <f>IF('Einkommen &amp; Vermögen Teilh. 1 '!M45=0,0,'Einkommen &amp; Vermögen Teilh. 1 '!M45)</f>
        <v/>
      </c>
      <c r="O45" s="25" t="e">
        <f>'Einkommen &amp; Vermögen Teilh. 1 '!O45</f>
        <v>#VALUE!</v>
      </c>
      <c r="P45" s="26">
        <f>'Einkommen &amp; Vermögen Teilh. 1 '!P45</f>
        <v>0</v>
      </c>
      <c r="Q45" s="1"/>
      <c r="R45" s="25" t="e">
        <f>'Einkommen &amp; Vermögen Teilh. 1 '!R45</f>
        <v>#VALUE!</v>
      </c>
      <c r="S45" s="26" t="e">
        <f>'Einkommen &amp; Vermögen Teilh. 1 '!S45</f>
        <v>#VALUE!</v>
      </c>
      <c r="U45" s="27" t="str">
        <f>'Einkommen &amp; Vermögen Teilh. 1 '!U45</f>
        <v/>
      </c>
      <c r="W45" s="110">
        <f>'Einkommen &amp; Vermögen Teilh. 1 '!W45</f>
        <v>0</v>
      </c>
      <c r="Y45" s="120"/>
      <c r="Z45" s="1"/>
      <c r="AA45" s="123" t="str">
        <f>'Einkommen &amp; Vermögen Teilh. 1 '!AA45</f>
        <v>1 = ja / 2 = nein</v>
      </c>
      <c r="AB45" s="120"/>
      <c r="AC45" s="27" t="b">
        <f>'Einkommen &amp; Vermögen Teilh. 1 '!AC45</f>
        <v>0</v>
      </c>
      <c r="AD45" s="27" t="str">
        <f>'Einkommen &amp; Vermögen Teilh. 1 '!AD45</f>
        <v>FALSCH</v>
      </c>
    </row>
    <row r="46" spans="1:30" s="5" customFormat="1" ht="12" customHeight="1" x14ac:dyDescent="0.2">
      <c r="A46" s="28" t="s">
        <v>33</v>
      </c>
      <c r="B46" s="549" t="str">
        <f>IF('Einkommen &amp; Vermögen Teilh. 1 '!B46="","",'Einkommen &amp; Vermögen Teilh. 1 '!B46)</f>
        <v/>
      </c>
      <c r="C46" s="550"/>
      <c r="D46" s="550"/>
      <c r="E46" s="550"/>
      <c r="F46" s="551"/>
      <c r="G46" s="377" t="str">
        <f>IF('Einkommen &amp; Vermögen Teilh. 1 '!G46="","",'Einkommen &amp; Vermögen Teilh. 1 '!G46)</f>
        <v/>
      </c>
      <c r="H46" s="375"/>
      <c r="I46" s="376" t="str">
        <f>IF('Einkommen &amp; Vermögen Teilh. 1 '!I46="","",'Einkommen &amp; Vermögen Teilh. 1 '!I46)</f>
        <v/>
      </c>
      <c r="J46" s="23"/>
      <c r="K46" s="147" t="str">
        <f>IF('Einkommen &amp; Vermögen Teilh. 1 '!K46=0,0,'Einkommen &amp; Vermögen Teilh. 1 '!K46)</f>
        <v/>
      </c>
      <c r="L46" s="22"/>
      <c r="M46" s="147" t="str">
        <f>IF('Einkommen &amp; Vermögen Teilh. 1 '!M46=0,0,'Einkommen &amp; Vermögen Teilh. 1 '!M46)</f>
        <v/>
      </c>
      <c r="O46" s="25" t="e">
        <f>'Einkommen &amp; Vermögen Teilh. 1 '!O46</f>
        <v>#VALUE!</v>
      </c>
      <c r="P46" s="26">
        <f>'Einkommen &amp; Vermögen Teilh. 1 '!P46</f>
        <v>0</v>
      </c>
      <c r="Q46" s="1"/>
      <c r="R46" s="25" t="e">
        <f>'Einkommen &amp; Vermögen Teilh. 1 '!R46</f>
        <v>#VALUE!</v>
      </c>
      <c r="S46" s="26" t="e">
        <f>'Einkommen &amp; Vermögen Teilh. 1 '!S46</f>
        <v>#VALUE!</v>
      </c>
      <c r="U46" s="27" t="str">
        <f>'Einkommen &amp; Vermögen Teilh. 1 '!U46</f>
        <v/>
      </c>
      <c r="W46" s="110">
        <f>'Einkommen &amp; Vermögen Teilh. 1 '!W46</f>
        <v>0</v>
      </c>
      <c r="Y46" s="120"/>
      <c r="Z46" s="1"/>
      <c r="AA46" s="121"/>
      <c r="AB46" s="121"/>
      <c r="AC46" s="27" t="b">
        <f>'Einkommen &amp; Vermögen Teilh. 1 '!AC46</f>
        <v>0</v>
      </c>
      <c r="AD46" s="27" t="str">
        <f>'Einkommen &amp; Vermögen Teilh. 1 '!AD46</f>
        <v>FALSCH</v>
      </c>
    </row>
    <row r="47" spans="1:30" s="5" customFormat="1" ht="12" customHeight="1" x14ac:dyDescent="0.2">
      <c r="A47" s="28" t="s">
        <v>34</v>
      </c>
      <c r="B47" s="549" t="str">
        <f>IF('Einkommen &amp; Vermögen Teilh. 1 '!B47="","",'Einkommen &amp; Vermögen Teilh. 1 '!B47)</f>
        <v/>
      </c>
      <c r="C47" s="550"/>
      <c r="D47" s="550"/>
      <c r="E47" s="550"/>
      <c r="F47" s="551"/>
      <c r="G47" s="377" t="str">
        <f>IF('Einkommen &amp; Vermögen Teilh. 1 '!G47="","",'Einkommen &amp; Vermögen Teilh. 1 '!G47)</f>
        <v/>
      </c>
      <c r="H47" s="375"/>
      <c r="I47" s="376" t="str">
        <f>IF('Einkommen &amp; Vermögen Teilh. 1 '!I47="","",'Einkommen &amp; Vermögen Teilh. 1 '!I47)</f>
        <v/>
      </c>
      <c r="J47" s="23"/>
      <c r="K47" s="147" t="str">
        <f>IF('Einkommen &amp; Vermögen Teilh. 1 '!K47=0,0,'Einkommen &amp; Vermögen Teilh. 1 '!K47)</f>
        <v/>
      </c>
      <c r="L47" s="22"/>
      <c r="M47" s="147" t="str">
        <f>IF('Einkommen &amp; Vermögen Teilh. 1 '!M47=0,0,'Einkommen &amp; Vermögen Teilh. 1 '!M47)</f>
        <v/>
      </c>
      <c r="O47" s="25" t="e">
        <f>'Einkommen &amp; Vermögen Teilh. 1 '!O47</f>
        <v>#VALUE!</v>
      </c>
      <c r="P47" s="26">
        <f>'Einkommen &amp; Vermögen Teilh. 1 '!P47</f>
        <v>0</v>
      </c>
      <c r="Q47" s="1"/>
      <c r="R47" s="25" t="e">
        <f>'Einkommen &amp; Vermögen Teilh. 1 '!R47</f>
        <v>#VALUE!</v>
      </c>
      <c r="S47" s="26" t="e">
        <f>'Einkommen &amp; Vermögen Teilh. 1 '!S47</f>
        <v>#VALUE!</v>
      </c>
      <c r="U47" s="27" t="str">
        <f>'Einkommen &amp; Vermögen Teilh. 1 '!U47</f>
        <v/>
      </c>
      <c r="W47" s="110">
        <f>'Einkommen &amp; Vermögen Teilh. 1 '!W47</f>
        <v>0</v>
      </c>
      <c r="Y47" s="120"/>
      <c r="Z47" s="1"/>
      <c r="AA47" s="120"/>
      <c r="AB47" s="120"/>
      <c r="AC47" s="27" t="b">
        <f>'Einkommen &amp; Vermögen Teilh. 1 '!AC47</f>
        <v>0</v>
      </c>
      <c r="AD47" s="27" t="str">
        <f>'Einkommen &amp; Vermögen Teilh. 1 '!AD47</f>
        <v>FALSCH</v>
      </c>
    </row>
    <row r="48" spans="1:30" s="5" customFormat="1" ht="12" customHeight="1" x14ac:dyDescent="0.2">
      <c r="A48" s="28" t="s">
        <v>35</v>
      </c>
      <c r="B48" s="549" t="str">
        <f>IF('Einkommen &amp; Vermögen Teilh. 1 '!B48="","",'Einkommen &amp; Vermögen Teilh. 1 '!B48)</f>
        <v/>
      </c>
      <c r="C48" s="550"/>
      <c r="D48" s="550"/>
      <c r="E48" s="550"/>
      <c r="F48" s="551"/>
      <c r="G48" s="377" t="str">
        <f>IF('Einkommen &amp; Vermögen Teilh. 1 '!G48="","",'Einkommen &amp; Vermögen Teilh. 1 '!G48)</f>
        <v/>
      </c>
      <c r="H48" s="375"/>
      <c r="I48" s="376" t="str">
        <f>IF('Einkommen &amp; Vermögen Teilh. 1 '!I48="","",'Einkommen &amp; Vermögen Teilh. 1 '!I48)</f>
        <v/>
      </c>
      <c r="J48" s="23"/>
      <c r="K48" s="147" t="str">
        <f>IF('Einkommen &amp; Vermögen Teilh. 1 '!K48=0,0,'Einkommen &amp; Vermögen Teilh. 1 '!K48)</f>
        <v/>
      </c>
      <c r="L48" s="22"/>
      <c r="M48" s="147" t="str">
        <f>IF('Einkommen &amp; Vermögen Teilh. 1 '!M48=0,0,'Einkommen &amp; Vermögen Teilh. 1 '!M48)</f>
        <v/>
      </c>
      <c r="O48" s="25" t="e">
        <f>'Einkommen &amp; Vermögen Teilh. 1 '!O48</f>
        <v>#VALUE!</v>
      </c>
      <c r="P48" s="26">
        <f>'Einkommen &amp; Vermögen Teilh. 1 '!P48</f>
        <v>0</v>
      </c>
      <c r="Q48" s="1"/>
      <c r="R48" s="25" t="e">
        <f>'Einkommen &amp; Vermögen Teilh. 1 '!R48</f>
        <v>#VALUE!</v>
      </c>
      <c r="S48" s="26" t="e">
        <f>'Einkommen &amp; Vermögen Teilh. 1 '!S48</f>
        <v>#VALUE!</v>
      </c>
      <c r="T48" s="30"/>
      <c r="U48" s="27" t="str">
        <f>'Einkommen &amp; Vermögen Teilh. 1 '!U48</f>
        <v/>
      </c>
      <c r="W48" s="110">
        <f>'Einkommen &amp; Vermögen Teilh. 1 '!W48</f>
        <v>0</v>
      </c>
      <c r="Y48" s="120"/>
      <c r="Z48" s="1"/>
      <c r="AA48" s="120"/>
      <c r="AB48" s="120"/>
      <c r="AC48" s="27" t="b">
        <f>'Einkommen &amp; Vermögen Teilh. 1 '!AC48</f>
        <v>0</v>
      </c>
      <c r="AD48" s="27" t="str">
        <f>'Einkommen &amp; Vermögen Teilh. 1 '!AD48</f>
        <v>FALSCH</v>
      </c>
    </row>
    <row r="49" spans="1:30" s="5" customFormat="1" ht="12" customHeight="1" x14ac:dyDescent="0.2">
      <c r="A49" s="28" t="s">
        <v>36</v>
      </c>
      <c r="B49" s="549" t="str">
        <f>IF('Einkommen &amp; Vermögen Teilh. 1 '!B49="","",'Einkommen &amp; Vermögen Teilh. 1 '!B49)</f>
        <v/>
      </c>
      <c r="C49" s="550"/>
      <c r="D49" s="550"/>
      <c r="E49" s="550"/>
      <c r="F49" s="551"/>
      <c r="G49" s="377" t="str">
        <f>IF('Einkommen &amp; Vermögen Teilh. 1 '!G49="","",'Einkommen &amp; Vermögen Teilh. 1 '!G49)</f>
        <v/>
      </c>
      <c r="H49" s="375"/>
      <c r="I49" s="376" t="str">
        <f>IF('Einkommen &amp; Vermögen Teilh. 1 '!I49="","",'Einkommen &amp; Vermögen Teilh. 1 '!I49)</f>
        <v/>
      </c>
      <c r="J49" s="23"/>
      <c r="K49" s="147" t="str">
        <f>IF('Einkommen &amp; Vermögen Teilh. 1 '!K49=0,0,'Einkommen &amp; Vermögen Teilh. 1 '!K49)</f>
        <v/>
      </c>
      <c r="L49" s="22"/>
      <c r="M49" s="147" t="str">
        <f>IF('Einkommen &amp; Vermögen Teilh. 1 '!M49=0,0,'Einkommen &amp; Vermögen Teilh. 1 '!M49)</f>
        <v/>
      </c>
      <c r="O49" s="25" t="e">
        <f>'Einkommen &amp; Vermögen Teilh. 1 '!O49</f>
        <v>#VALUE!</v>
      </c>
      <c r="P49" s="26">
        <f>'Einkommen &amp; Vermögen Teilh. 1 '!P49</f>
        <v>0</v>
      </c>
      <c r="Q49" s="1"/>
      <c r="R49" s="25" t="e">
        <f>'Einkommen &amp; Vermögen Teilh. 1 '!R49</f>
        <v>#VALUE!</v>
      </c>
      <c r="S49" s="26" t="e">
        <f>'Einkommen &amp; Vermögen Teilh. 1 '!S49</f>
        <v>#VALUE!</v>
      </c>
      <c r="U49" s="27" t="str">
        <f>'Einkommen &amp; Vermögen Teilh. 1 '!U49</f>
        <v/>
      </c>
      <c r="W49" s="110">
        <f>'Einkommen &amp; Vermögen Teilh. 1 '!W49</f>
        <v>0</v>
      </c>
      <c r="Y49" s="120"/>
      <c r="Z49" s="1"/>
      <c r="AA49" s="120"/>
      <c r="AB49" s="120"/>
      <c r="AC49" s="27" t="b">
        <f>'Einkommen &amp; Vermögen Teilh. 1 '!AC49</f>
        <v>0</v>
      </c>
      <c r="AD49" s="27" t="str">
        <f>'Einkommen &amp; Vermögen Teilh. 1 '!AD49</f>
        <v>FALSCH</v>
      </c>
    </row>
    <row r="50" spans="1:30" s="5" customFormat="1" ht="12" customHeight="1" x14ac:dyDescent="0.2">
      <c r="A50" s="28" t="s">
        <v>37</v>
      </c>
      <c r="B50" s="549" t="str">
        <f>IF('Einkommen &amp; Vermögen Teilh. 1 '!B50="","",'Einkommen &amp; Vermögen Teilh. 1 '!B50)</f>
        <v/>
      </c>
      <c r="C50" s="550"/>
      <c r="D50" s="550"/>
      <c r="E50" s="550"/>
      <c r="F50" s="551"/>
      <c r="G50" s="377" t="str">
        <f>IF('Einkommen &amp; Vermögen Teilh. 1 '!G50="","",'Einkommen &amp; Vermögen Teilh. 1 '!G50)</f>
        <v/>
      </c>
      <c r="H50" s="375"/>
      <c r="I50" s="376" t="str">
        <f>IF('Einkommen &amp; Vermögen Teilh. 1 '!I50="","",'Einkommen &amp; Vermögen Teilh. 1 '!I50)</f>
        <v/>
      </c>
      <c r="J50" s="23"/>
      <c r="K50" s="147" t="str">
        <f>IF('Einkommen &amp; Vermögen Teilh. 1 '!K50=0,0,'Einkommen &amp; Vermögen Teilh. 1 '!K50)</f>
        <v/>
      </c>
      <c r="L50" s="22"/>
      <c r="M50" s="147" t="str">
        <f>IF('Einkommen &amp; Vermögen Teilh. 1 '!M50=0,0,'Einkommen &amp; Vermögen Teilh. 1 '!M50)</f>
        <v/>
      </c>
      <c r="O50" s="25" t="e">
        <f>'Einkommen &amp; Vermögen Teilh. 1 '!O50</f>
        <v>#VALUE!</v>
      </c>
      <c r="P50" s="26">
        <f>'Einkommen &amp; Vermögen Teilh. 1 '!P50</f>
        <v>0</v>
      </c>
      <c r="Q50" s="1"/>
      <c r="R50" s="25" t="e">
        <f>'Einkommen &amp; Vermögen Teilh. 1 '!R50</f>
        <v>#VALUE!</v>
      </c>
      <c r="S50" s="26" t="e">
        <f>'Einkommen &amp; Vermögen Teilh. 1 '!S50</f>
        <v>#VALUE!</v>
      </c>
      <c r="U50" s="27" t="str">
        <f>'Einkommen &amp; Vermögen Teilh. 1 '!U50</f>
        <v/>
      </c>
      <c r="W50" s="110">
        <f>'Einkommen &amp; Vermögen Teilh. 1 '!W50</f>
        <v>0</v>
      </c>
      <c r="Y50" s="120"/>
      <c r="Z50" s="1"/>
      <c r="AA50" s="120"/>
      <c r="AB50" s="120"/>
      <c r="AC50" s="27" t="b">
        <f>'Einkommen &amp; Vermögen Teilh. 1 '!AC50</f>
        <v>0</v>
      </c>
      <c r="AD50" s="27" t="str">
        <f>'Einkommen &amp; Vermögen Teilh. 1 '!AD50</f>
        <v>FALSCH</v>
      </c>
    </row>
    <row r="51" spans="1:30" s="5" customFormat="1" ht="12" customHeight="1" x14ac:dyDescent="0.2">
      <c r="A51" s="28" t="s">
        <v>42</v>
      </c>
      <c r="B51" s="549" t="str">
        <f>IF('Einkommen &amp; Vermögen Teilh. 1 '!B51="","",'Einkommen &amp; Vermögen Teilh. 1 '!B51)</f>
        <v/>
      </c>
      <c r="C51" s="550"/>
      <c r="D51" s="550"/>
      <c r="E51" s="550"/>
      <c r="F51" s="551"/>
      <c r="G51" s="377" t="str">
        <f>IF('Einkommen &amp; Vermögen Teilh. 1 '!G51="","",'Einkommen &amp; Vermögen Teilh. 1 '!G51)</f>
        <v/>
      </c>
      <c r="H51" s="375"/>
      <c r="I51" s="376" t="str">
        <f>IF('Einkommen &amp; Vermögen Teilh. 1 '!I51="","",'Einkommen &amp; Vermögen Teilh. 1 '!I51)</f>
        <v/>
      </c>
      <c r="J51" s="23"/>
      <c r="K51" s="147" t="str">
        <f>IF('Einkommen &amp; Vermögen Teilh. 1 '!K51=0,0,'Einkommen &amp; Vermögen Teilh. 1 '!K51)</f>
        <v/>
      </c>
      <c r="L51" s="22"/>
      <c r="M51" s="147" t="str">
        <f>IF('Einkommen &amp; Vermögen Teilh. 1 '!M51=0,0,'Einkommen &amp; Vermögen Teilh. 1 '!M51)</f>
        <v/>
      </c>
      <c r="O51" s="25" t="e">
        <f>'Einkommen &amp; Vermögen Teilh. 1 '!O51</f>
        <v>#VALUE!</v>
      </c>
      <c r="P51" s="26">
        <f>'Einkommen &amp; Vermögen Teilh. 1 '!P51</f>
        <v>0</v>
      </c>
      <c r="Q51" s="1"/>
      <c r="R51" s="25" t="e">
        <f>'Einkommen &amp; Vermögen Teilh. 1 '!R51</f>
        <v>#VALUE!</v>
      </c>
      <c r="S51" s="26" t="e">
        <f>'Einkommen &amp; Vermögen Teilh. 1 '!S51</f>
        <v>#VALUE!</v>
      </c>
      <c r="U51" s="27" t="str">
        <f>'Einkommen &amp; Vermögen Teilh. 1 '!U51</f>
        <v/>
      </c>
      <c r="W51" s="110">
        <f>'Einkommen &amp; Vermögen Teilh. 1 '!W51</f>
        <v>0</v>
      </c>
      <c r="Y51" s="120"/>
      <c r="Z51" s="1"/>
      <c r="AA51" s="120"/>
      <c r="AB51" s="120"/>
      <c r="AC51" s="27" t="b">
        <f>'Einkommen &amp; Vermögen Teilh. 1 '!AC51</f>
        <v>0</v>
      </c>
      <c r="AD51" s="27" t="str">
        <f>'Einkommen &amp; Vermögen Teilh. 1 '!AD51</f>
        <v>FALSCH</v>
      </c>
    </row>
    <row r="52" spans="1:30" s="5" customFormat="1" ht="12" customHeight="1" x14ac:dyDescent="0.2">
      <c r="A52" s="28" t="s">
        <v>43</v>
      </c>
      <c r="B52" s="549" t="str">
        <f>IF('Einkommen &amp; Vermögen Teilh. 1 '!B52="","",'Einkommen &amp; Vermögen Teilh. 1 '!B52)</f>
        <v/>
      </c>
      <c r="C52" s="550"/>
      <c r="D52" s="550"/>
      <c r="E52" s="550"/>
      <c r="F52" s="551"/>
      <c r="G52" s="377" t="str">
        <f>IF('Einkommen &amp; Vermögen Teilh. 1 '!G52="","",'Einkommen &amp; Vermögen Teilh. 1 '!G52)</f>
        <v/>
      </c>
      <c r="H52" s="375"/>
      <c r="I52" s="376" t="str">
        <f>IF('Einkommen &amp; Vermögen Teilh. 1 '!I52="","",'Einkommen &amp; Vermögen Teilh. 1 '!I52)</f>
        <v/>
      </c>
      <c r="J52" s="23"/>
      <c r="K52" s="147" t="str">
        <f>IF('Einkommen &amp; Vermögen Teilh. 1 '!K52=0,0,'Einkommen &amp; Vermögen Teilh. 1 '!K52)</f>
        <v/>
      </c>
      <c r="L52" s="22"/>
      <c r="M52" s="147" t="str">
        <f>IF('Einkommen &amp; Vermögen Teilh. 1 '!M52=0,0,'Einkommen &amp; Vermögen Teilh. 1 '!M52)</f>
        <v/>
      </c>
      <c r="O52" s="25" t="e">
        <f>'Einkommen &amp; Vermögen Teilh. 1 '!O52</f>
        <v>#VALUE!</v>
      </c>
      <c r="P52" s="26">
        <f>'Einkommen &amp; Vermögen Teilh. 1 '!P52</f>
        <v>0</v>
      </c>
      <c r="Q52" s="1"/>
      <c r="R52" s="25" t="e">
        <f>'Einkommen &amp; Vermögen Teilh. 1 '!R52</f>
        <v>#VALUE!</v>
      </c>
      <c r="S52" s="26" t="e">
        <f>'Einkommen &amp; Vermögen Teilh. 1 '!S52</f>
        <v>#VALUE!</v>
      </c>
      <c r="U52" s="27" t="str">
        <f>'Einkommen &amp; Vermögen Teilh. 1 '!U52</f>
        <v/>
      </c>
      <c r="W52" s="110">
        <f>'Einkommen &amp; Vermögen Teilh. 1 '!W52</f>
        <v>0</v>
      </c>
      <c r="Y52" s="120"/>
      <c r="Z52" s="1"/>
      <c r="AA52" s="120"/>
      <c r="AB52" s="120"/>
      <c r="AC52" s="27" t="b">
        <f>'Einkommen &amp; Vermögen Teilh. 1 '!AC52</f>
        <v>0</v>
      </c>
      <c r="AD52" s="27" t="str">
        <f>'Einkommen &amp; Vermögen Teilh. 1 '!AD52</f>
        <v>FALSCH</v>
      </c>
    </row>
    <row r="53" spans="1:30" s="5" customFormat="1" ht="12" customHeight="1" x14ac:dyDescent="0.2">
      <c r="A53" s="28" t="s">
        <v>44</v>
      </c>
      <c r="B53" s="549" t="str">
        <f>IF('Einkommen &amp; Vermögen Teilh. 1 '!B53="","",'Einkommen &amp; Vermögen Teilh. 1 '!B53)</f>
        <v/>
      </c>
      <c r="C53" s="550"/>
      <c r="D53" s="550"/>
      <c r="E53" s="550"/>
      <c r="F53" s="551"/>
      <c r="G53" s="377" t="str">
        <f>IF('Einkommen &amp; Vermögen Teilh. 1 '!G53="","",'Einkommen &amp; Vermögen Teilh. 1 '!G53)</f>
        <v/>
      </c>
      <c r="H53" s="375"/>
      <c r="I53" s="376" t="str">
        <f>IF('Einkommen &amp; Vermögen Teilh. 1 '!I53="","",'Einkommen &amp; Vermögen Teilh. 1 '!I53)</f>
        <v/>
      </c>
      <c r="J53" s="23"/>
      <c r="K53" s="147" t="str">
        <f>IF('Einkommen &amp; Vermögen Teilh. 1 '!K53=0,0,'Einkommen &amp; Vermögen Teilh. 1 '!K53)</f>
        <v/>
      </c>
      <c r="L53" s="22"/>
      <c r="M53" s="147" t="str">
        <f>IF('Einkommen &amp; Vermögen Teilh. 1 '!M53=0,0,'Einkommen &amp; Vermögen Teilh. 1 '!M53)</f>
        <v/>
      </c>
      <c r="O53" s="25" t="e">
        <f>'Einkommen &amp; Vermögen Teilh. 1 '!O53</f>
        <v>#VALUE!</v>
      </c>
      <c r="P53" s="26">
        <f>'Einkommen &amp; Vermögen Teilh. 1 '!P53</f>
        <v>0</v>
      </c>
      <c r="Q53" s="1"/>
      <c r="R53" s="25" t="e">
        <f>'Einkommen &amp; Vermögen Teilh. 1 '!R53</f>
        <v>#VALUE!</v>
      </c>
      <c r="S53" s="26" t="e">
        <f>'Einkommen &amp; Vermögen Teilh. 1 '!S53</f>
        <v>#VALUE!</v>
      </c>
      <c r="U53" s="27" t="str">
        <f>'Einkommen &amp; Vermögen Teilh. 1 '!U53</f>
        <v/>
      </c>
      <c r="W53" s="110">
        <f>'Einkommen &amp; Vermögen Teilh. 1 '!W53</f>
        <v>0</v>
      </c>
      <c r="Y53" s="120"/>
      <c r="Z53" s="1"/>
      <c r="AA53" s="120"/>
      <c r="AB53" s="120"/>
      <c r="AC53" s="27" t="b">
        <f>'Einkommen &amp; Vermögen Teilh. 1 '!AC53</f>
        <v>0</v>
      </c>
      <c r="AD53" s="27" t="str">
        <f>'Einkommen &amp; Vermögen Teilh. 1 '!AD53</f>
        <v>FALSCH</v>
      </c>
    </row>
    <row r="54" spans="1:30" s="5" customFormat="1" ht="12" customHeight="1" x14ac:dyDescent="0.2">
      <c r="A54" s="28" t="s">
        <v>45</v>
      </c>
      <c r="B54" s="549" t="str">
        <f>IF('Einkommen &amp; Vermögen Teilh. 1 '!B54="","",'Einkommen &amp; Vermögen Teilh. 1 '!B54)</f>
        <v/>
      </c>
      <c r="C54" s="550"/>
      <c r="D54" s="550"/>
      <c r="E54" s="550"/>
      <c r="F54" s="551"/>
      <c r="G54" s="377" t="str">
        <f>IF('Einkommen &amp; Vermögen Teilh. 1 '!G54="","",'Einkommen &amp; Vermögen Teilh. 1 '!G54)</f>
        <v/>
      </c>
      <c r="H54" s="375"/>
      <c r="I54" s="376" t="str">
        <f>IF('Einkommen &amp; Vermögen Teilh. 1 '!I54="","",'Einkommen &amp; Vermögen Teilh. 1 '!I54)</f>
        <v/>
      </c>
      <c r="J54" s="23"/>
      <c r="K54" s="147" t="str">
        <f>IF('Einkommen &amp; Vermögen Teilh. 1 '!K54=0,0,'Einkommen &amp; Vermögen Teilh. 1 '!K54)</f>
        <v/>
      </c>
      <c r="L54" s="22"/>
      <c r="M54" s="147" t="str">
        <f>IF('Einkommen &amp; Vermögen Teilh. 1 '!M54=0,0,'Einkommen &amp; Vermögen Teilh. 1 '!M54)</f>
        <v/>
      </c>
      <c r="O54" s="25" t="e">
        <f>'Einkommen &amp; Vermögen Teilh. 1 '!O54</f>
        <v>#VALUE!</v>
      </c>
      <c r="P54" s="26">
        <f>'Einkommen &amp; Vermögen Teilh. 1 '!P54</f>
        <v>0</v>
      </c>
      <c r="Q54" s="1"/>
      <c r="R54" s="25" t="e">
        <f>'Einkommen &amp; Vermögen Teilh. 1 '!R54</f>
        <v>#VALUE!</v>
      </c>
      <c r="S54" s="26" t="e">
        <f>'Einkommen &amp; Vermögen Teilh. 1 '!S54</f>
        <v>#VALUE!</v>
      </c>
      <c r="U54" s="27" t="str">
        <f>'Einkommen &amp; Vermögen Teilh. 1 '!U54</f>
        <v/>
      </c>
      <c r="W54" s="110">
        <f>'Einkommen &amp; Vermögen Teilh. 1 '!W54</f>
        <v>0</v>
      </c>
      <c r="Y54" s="120"/>
      <c r="Z54" s="1"/>
      <c r="AA54" s="120"/>
      <c r="AB54" s="120"/>
      <c r="AC54" s="27" t="b">
        <f>'Einkommen &amp; Vermögen Teilh. 1 '!AC54</f>
        <v>0</v>
      </c>
      <c r="AD54" s="27" t="str">
        <f>'Einkommen &amp; Vermögen Teilh. 1 '!AD54</f>
        <v>FALSCH</v>
      </c>
    </row>
    <row r="55" spans="1:30" s="5" customFormat="1" ht="12" customHeight="1" x14ac:dyDescent="0.2">
      <c r="A55" s="28" t="s">
        <v>46</v>
      </c>
      <c r="B55" s="549" t="str">
        <f>IF('Einkommen &amp; Vermögen Teilh. 1 '!B55="","",'Einkommen &amp; Vermögen Teilh. 1 '!B55)</f>
        <v/>
      </c>
      <c r="C55" s="550"/>
      <c r="D55" s="550"/>
      <c r="E55" s="550"/>
      <c r="F55" s="551"/>
      <c r="G55" s="377" t="str">
        <f>IF('Einkommen &amp; Vermögen Teilh. 1 '!G55="","",'Einkommen &amp; Vermögen Teilh. 1 '!G55)</f>
        <v/>
      </c>
      <c r="H55" s="375"/>
      <c r="I55" s="376" t="str">
        <f>IF('Einkommen &amp; Vermögen Teilh. 1 '!I55="","",'Einkommen &amp; Vermögen Teilh. 1 '!I55)</f>
        <v/>
      </c>
      <c r="J55" s="23"/>
      <c r="K55" s="147" t="str">
        <f>IF('Einkommen &amp; Vermögen Teilh. 1 '!K55=0,0,'Einkommen &amp; Vermögen Teilh. 1 '!K55)</f>
        <v/>
      </c>
      <c r="L55" s="22"/>
      <c r="M55" s="147" t="str">
        <f>IF('Einkommen &amp; Vermögen Teilh. 1 '!M55=0,0,'Einkommen &amp; Vermögen Teilh. 1 '!M55)</f>
        <v/>
      </c>
      <c r="O55" s="25" t="e">
        <f>'Einkommen &amp; Vermögen Teilh. 1 '!O55</f>
        <v>#VALUE!</v>
      </c>
      <c r="P55" s="26">
        <f>'Einkommen &amp; Vermögen Teilh. 1 '!P55</f>
        <v>0</v>
      </c>
      <c r="Q55" s="1"/>
      <c r="R55" s="25" t="e">
        <f>'Einkommen &amp; Vermögen Teilh. 1 '!R55</f>
        <v>#VALUE!</v>
      </c>
      <c r="S55" s="26" t="e">
        <f>'Einkommen &amp; Vermögen Teilh. 1 '!S55</f>
        <v>#VALUE!</v>
      </c>
      <c r="U55" s="27" t="str">
        <f>'Einkommen &amp; Vermögen Teilh. 1 '!U55</f>
        <v/>
      </c>
      <c r="W55" s="110">
        <f>'Einkommen &amp; Vermögen Teilh. 1 '!W55</f>
        <v>0</v>
      </c>
      <c r="Y55" s="120"/>
      <c r="Z55" s="1"/>
      <c r="AA55" s="120"/>
      <c r="AB55" s="120"/>
      <c r="AC55" s="27" t="b">
        <f>'Einkommen &amp; Vermögen Teilh. 1 '!AC55</f>
        <v>0</v>
      </c>
      <c r="AD55" s="27" t="str">
        <f>'Einkommen &amp; Vermögen Teilh. 1 '!AD55</f>
        <v>FALSCH</v>
      </c>
    </row>
    <row r="56" spans="1:30" s="5" customFormat="1" ht="12" customHeight="1" x14ac:dyDescent="0.2">
      <c r="A56" s="28" t="s">
        <v>47</v>
      </c>
      <c r="B56" s="549" t="str">
        <f>IF('Einkommen &amp; Vermögen Teilh. 1 '!B56="","",'Einkommen &amp; Vermögen Teilh. 1 '!B56)</f>
        <v/>
      </c>
      <c r="C56" s="550"/>
      <c r="D56" s="550"/>
      <c r="E56" s="550"/>
      <c r="F56" s="551"/>
      <c r="G56" s="377" t="str">
        <f>IF('Einkommen &amp; Vermögen Teilh. 1 '!G56="","",'Einkommen &amp; Vermögen Teilh. 1 '!G56)</f>
        <v/>
      </c>
      <c r="H56" s="375"/>
      <c r="I56" s="376" t="str">
        <f>IF('Einkommen &amp; Vermögen Teilh. 1 '!I56="","",'Einkommen &amp; Vermögen Teilh. 1 '!I56)</f>
        <v/>
      </c>
      <c r="J56" s="23"/>
      <c r="K56" s="147" t="str">
        <f>IF('Einkommen &amp; Vermögen Teilh. 1 '!K56=0,0,'Einkommen &amp; Vermögen Teilh. 1 '!K56)</f>
        <v/>
      </c>
      <c r="L56" s="22"/>
      <c r="M56" s="147" t="str">
        <f>IF('Einkommen &amp; Vermögen Teilh. 1 '!M56=0,0,'Einkommen &amp; Vermögen Teilh. 1 '!M56)</f>
        <v/>
      </c>
      <c r="O56" s="25" t="e">
        <f>'Einkommen &amp; Vermögen Teilh. 1 '!O56</f>
        <v>#VALUE!</v>
      </c>
      <c r="P56" s="26">
        <f>'Einkommen &amp; Vermögen Teilh. 1 '!P56</f>
        <v>0</v>
      </c>
      <c r="Q56" s="1"/>
      <c r="R56" s="25" t="e">
        <f>'Einkommen &amp; Vermögen Teilh. 1 '!R56</f>
        <v>#VALUE!</v>
      </c>
      <c r="S56" s="26" t="e">
        <f>'Einkommen &amp; Vermögen Teilh. 1 '!S56</f>
        <v>#VALUE!</v>
      </c>
      <c r="U56" s="27" t="str">
        <f>'Einkommen &amp; Vermögen Teilh. 1 '!U56</f>
        <v/>
      </c>
      <c r="W56" s="110">
        <f>'Einkommen &amp; Vermögen Teilh. 1 '!W56</f>
        <v>0</v>
      </c>
      <c r="Y56" s="120"/>
      <c r="Z56" s="1"/>
      <c r="AA56" s="120"/>
      <c r="AB56" s="120"/>
      <c r="AC56" s="27" t="b">
        <f>'Einkommen &amp; Vermögen Teilh. 1 '!AC56</f>
        <v>0</v>
      </c>
      <c r="AD56" s="27" t="str">
        <f>'Einkommen &amp; Vermögen Teilh. 1 '!AD56</f>
        <v>FALSCH</v>
      </c>
    </row>
    <row r="57" spans="1:30" s="5" customFormat="1" ht="12" customHeight="1" x14ac:dyDescent="0.2">
      <c r="A57" s="28" t="s">
        <v>48</v>
      </c>
      <c r="B57" s="549" t="str">
        <f>IF('Einkommen &amp; Vermögen Teilh. 1 '!B57="","",'Einkommen &amp; Vermögen Teilh. 1 '!B57)</f>
        <v/>
      </c>
      <c r="C57" s="550"/>
      <c r="D57" s="550"/>
      <c r="E57" s="550"/>
      <c r="F57" s="551"/>
      <c r="G57" s="377" t="str">
        <f>IF('Einkommen &amp; Vermögen Teilh. 1 '!G57="","",'Einkommen &amp; Vermögen Teilh. 1 '!G57)</f>
        <v/>
      </c>
      <c r="H57" s="375"/>
      <c r="I57" s="376" t="str">
        <f>IF('Einkommen &amp; Vermögen Teilh. 1 '!I57="","",'Einkommen &amp; Vermögen Teilh. 1 '!I57)</f>
        <v/>
      </c>
      <c r="J57" s="23"/>
      <c r="K57" s="147" t="str">
        <f>IF('Einkommen &amp; Vermögen Teilh. 1 '!K57=0,0,'Einkommen &amp; Vermögen Teilh. 1 '!K57)</f>
        <v/>
      </c>
      <c r="L57" s="22"/>
      <c r="M57" s="147" t="str">
        <f>IF('Einkommen &amp; Vermögen Teilh. 1 '!M57=0,0,'Einkommen &amp; Vermögen Teilh. 1 '!M57)</f>
        <v/>
      </c>
      <c r="O57" s="25" t="e">
        <f>'Einkommen &amp; Vermögen Teilh. 1 '!O57</f>
        <v>#VALUE!</v>
      </c>
      <c r="P57" s="26">
        <f>'Einkommen &amp; Vermögen Teilh. 1 '!P57</f>
        <v>0</v>
      </c>
      <c r="Q57" s="1"/>
      <c r="R57" s="25" t="e">
        <f>'Einkommen &amp; Vermögen Teilh. 1 '!R57</f>
        <v>#VALUE!</v>
      </c>
      <c r="S57" s="26" t="e">
        <f>'Einkommen &amp; Vermögen Teilh. 1 '!S57</f>
        <v>#VALUE!</v>
      </c>
      <c r="U57" s="27" t="str">
        <f>'Einkommen &amp; Vermögen Teilh. 1 '!U57</f>
        <v/>
      </c>
      <c r="W57" s="110">
        <f>'Einkommen &amp; Vermögen Teilh. 1 '!W57</f>
        <v>0</v>
      </c>
      <c r="Y57" s="120"/>
      <c r="Z57" s="1"/>
      <c r="AA57" s="120"/>
      <c r="AB57" s="120"/>
      <c r="AC57" s="27" t="b">
        <f>'Einkommen &amp; Vermögen Teilh. 1 '!AC57</f>
        <v>0</v>
      </c>
      <c r="AD57" s="27" t="str">
        <f>'Einkommen &amp; Vermögen Teilh. 1 '!AD57</f>
        <v>FALSCH</v>
      </c>
    </row>
    <row r="58" spans="1:30" s="5" customFormat="1" ht="12" customHeight="1" x14ac:dyDescent="0.2">
      <c r="A58" s="28" t="s">
        <v>49</v>
      </c>
      <c r="B58" s="549" t="str">
        <f>IF('Einkommen &amp; Vermögen Teilh. 1 '!B58="","",'Einkommen &amp; Vermögen Teilh. 1 '!B58)</f>
        <v/>
      </c>
      <c r="C58" s="550"/>
      <c r="D58" s="550"/>
      <c r="E58" s="550"/>
      <c r="F58" s="551"/>
      <c r="G58" s="377" t="str">
        <f>IF('Einkommen &amp; Vermögen Teilh. 1 '!G58="","",'Einkommen &amp; Vermögen Teilh. 1 '!G58)</f>
        <v/>
      </c>
      <c r="H58" s="375"/>
      <c r="I58" s="376" t="str">
        <f>IF('Einkommen &amp; Vermögen Teilh. 1 '!I58="","",'Einkommen &amp; Vermögen Teilh. 1 '!I58)</f>
        <v/>
      </c>
      <c r="J58" s="23"/>
      <c r="K58" s="147" t="str">
        <f>IF('Einkommen &amp; Vermögen Teilh. 1 '!K58=0,0,'Einkommen &amp; Vermögen Teilh. 1 '!K58)</f>
        <v/>
      </c>
      <c r="L58" s="22"/>
      <c r="M58" s="147" t="str">
        <f>IF('Einkommen &amp; Vermögen Teilh. 1 '!M58=0,0,'Einkommen &amp; Vermögen Teilh. 1 '!M58)</f>
        <v/>
      </c>
      <c r="O58" s="25" t="e">
        <f>'Einkommen &amp; Vermögen Teilh. 1 '!O58</f>
        <v>#VALUE!</v>
      </c>
      <c r="P58" s="26">
        <f>'Einkommen &amp; Vermögen Teilh. 1 '!P58</f>
        <v>0</v>
      </c>
      <c r="Q58" s="1"/>
      <c r="R58" s="25" t="e">
        <f>'Einkommen &amp; Vermögen Teilh. 1 '!R58</f>
        <v>#VALUE!</v>
      </c>
      <c r="S58" s="26" t="e">
        <f>'Einkommen &amp; Vermögen Teilh. 1 '!S58</f>
        <v>#VALUE!</v>
      </c>
      <c r="U58" s="27" t="str">
        <f>'Einkommen &amp; Vermögen Teilh. 1 '!U58</f>
        <v/>
      </c>
      <c r="W58" s="110">
        <f>'Einkommen &amp; Vermögen Teilh. 1 '!W58</f>
        <v>0</v>
      </c>
      <c r="Y58" s="120"/>
      <c r="Z58" s="1"/>
      <c r="AA58" s="120"/>
      <c r="AB58" s="120"/>
      <c r="AC58" s="27" t="b">
        <f>'Einkommen &amp; Vermögen Teilh. 1 '!AC58</f>
        <v>0</v>
      </c>
      <c r="AD58" s="27" t="str">
        <f>'Einkommen &amp; Vermögen Teilh. 1 '!AD58</f>
        <v>FALSCH</v>
      </c>
    </row>
    <row r="59" spans="1:30" s="5" customFormat="1" ht="12" customHeight="1" x14ac:dyDescent="0.2">
      <c r="A59" s="28" t="s">
        <v>50</v>
      </c>
      <c r="B59" s="549" t="str">
        <f>IF('Einkommen &amp; Vermögen Teilh. 1 '!B59="","",'Einkommen &amp; Vermögen Teilh. 1 '!B59)</f>
        <v/>
      </c>
      <c r="C59" s="550"/>
      <c r="D59" s="550"/>
      <c r="E59" s="550"/>
      <c r="F59" s="551"/>
      <c r="G59" s="377" t="str">
        <f>IF('Einkommen &amp; Vermögen Teilh. 1 '!G59="","",'Einkommen &amp; Vermögen Teilh. 1 '!G59)</f>
        <v/>
      </c>
      <c r="H59" s="375"/>
      <c r="I59" s="376" t="str">
        <f>IF('Einkommen &amp; Vermögen Teilh. 1 '!I59="","",'Einkommen &amp; Vermögen Teilh. 1 '!I59)</f>
        <v/>
      </c>
      <c r="J59" s="23"/>
      <c r="K59" s="147" t="str">
        <f>IF('Einkommen &amp; Vermögen Teilh. 1 '!K59=0,0,'Einkommen &amp; Vermögen Teilh. 1 '!K59)</f>
        <v/>
      </c>
      <c r="L59" s="22"/>
      <c r="M59" s="147" t="str">
        <f>IF('Einkommen &amp; Vermögen Teilh. 1 '!M59=0,0,'Einkommen &amp; Vermögen Teilh. 1 '!M59)</f>
        <v/>
      </c>
      <c r="O59" s="25" t="e">
        <f>'Einkommen &amp; Vermögen Teilh. 1 '!O59</f>
        <v>#VALUE!</v>
      </c>
      <c r="P59" s="26">
        <f>'Einkommen &amp; Vermögen Teilh. 1 '!P59</f>
        <v>0</v>
      </c>
      <c r="Q59" s="1"/>
      <c r="R59" s="25" t="e">
        <f>'Einkommen &amp; Vermögen Teilh. 1 '!R59</f>
        <v>#VALUE!</v>
      </c>
      <c r="S59" s="26" t="e">
        <f>'Einkommen &amp; Vermögen Teilh. 1 '!S59</f>
        <v>#VALUE!</v>
      </c>
      <c r="U59" s="27" t="str">
        <f>'Einkommen &amp; Vermögen Teilh. 1 '!U59</f>
        <v/>
      </c>
      <c r="W59" s="110">
        <f>'Einkommen &amp; Vermögen Teilh. 1 '!W59</f>
        <v>0</v>
      </c>
      <c r="Y59" s="120"/>
      <c r="Z59" s="1"/>
      <c r="AA59" s="120"/>
      <c r="AB59" s="120"/>
      <c r="AC59" s="27" t="b">
        <f>'Einkommen &amp; Vermögen Teilh. 1 '!AC59</f>
        <v>0</v>
      </c>
      <c r="AD59" s="27" t="str">
        <f>'Einkommen &amp; Vermögen Teilh. 1 '!AD59</f>
        <v>FALSCH</v>
      </c>
    </row>
    <row r="60" spans="1:30" s="5" customFormat="1" ht="12" customHeight="1" x14ac:dyDescent="0.2">
      <c r="A60" s="28" t="s">
        <v>51</v>
      </c>
      <c r="B60" s="549" t="str">
        <f>IF('Einkommen &amp; Vermögen Teilh. 1 '!B60="","",'Einkommen &amp; Vermögen Teilh. 1 '!B60)</f>
        <v/>
      </c>
      <c r="C60" s="550"/>
      <c r="D60" s="550"/>
      <c r="E60" s="550"/>
      <c r="F60" s="551"/>
      <c r="G60" s="377" t="str">
        <f>IF('Einkommen &amp; Vermögen Teilh. 1 '!G60="","",'Einkommen &amp; Vermögen Teilh. 1 '!G60)</f>
        <v/>
      </c>
      <c r="H60" s="375"/>
      <c r="I60" s="376" t="str">
        <f>IF('Einkommen &amp; Vermögen Teilh. 1 '!I60="","",'Einkommen &amp; Vermögen Teilh. 1 '!I60)</f>
        <v/>
      </c>
      <c r="J60" s="23"/>
      <c r="K60" s="147" t="str">
        <f>IF('Einkommen &amp; Vermögen Teilh. 1 '!K60=0,0,'Einkommen &amp; Vermögen Teilh. 1 '!K60)</f>
        <v/>
      </c>
      <c r="L60" s="22"/>
      <c r="M60" s="147" t="str">
        <f>IF('Einkommen &amp; Vermögen Teilh. 1 '!M60=0,0,'Einkommen &amp; Vermögen Teilh. 1 '!M60)</f>
        <v/>
      </c>
      <c r="O60" s="25" t="e">
        <f>'Einkommen &amp; Vermögen Teilh. 1 '!O60</f>
        <v>#VALUE!</v>
      </c>
      <c r="P60" s="26">
        <f>'Einkommen &amp; Vermögen Teilh. 1 '!P60</f>
        <v>0</v>
      </c>
      <c r="Q60" s="1"/>
      <c r="R60" s="25" t="e">
        <f>'Einkommen &amp; Vermögen Teilh. 1 '!R60</f>
        <v>#VALUE!</v>
      </c>
      <c r="S60" s="26" t="e">
        <f>'Einkommen &amp; Vermögen Teilh. 1 '!S60</f>
        <v>#VALUE!</v>
      </c>
      <c r="U60" s="27" t="str">
        <f>'Einkommen &amp; Vermögen Teilh. 1 '!U60</f>
        <v/>
      </c>
      <c r="W60" s="110">
        <f>'Einkommen &amp; Vermögen Teilh. 1 '!W60</f>
        <v>0</v>
      </c>
      <c r="Y60" s="120"/>
      <c r="Z60" s="1"/>
      <c r="AA60" s="120"/>
      <c r="AB60" s="120"/>
      <c r="AC60" s="27" t="b">
        <f>'Einkommen &amp; Vermögen Teilh. 1 '!AC60</f>
        <v>0</v>
      </c>
      <c r="AD60" s="27" t="str">
        <f>'Einkommen &amp; Vermögen Teilh. 1 '!AD60</f>
        <v>FALSCH</v>
      </c>
    </row>
    <row r="61" spans="1:30" s="5" customFormat="1" ht="12" customHeight="1" x14ac:dyDescent="0.2">
      <c r="A61" s="28" t="s">
        <v>52</v>
      </c>
      <c r="B61" s="549" t="str">
        <f>IF('Einkommen &amp; Vermögen Teilh. 1 '!B61="","",'Einkommen &amp; Vermögen Teilh. 1 '!B61)</f>
        <v/>
      </c>
      <c r="C61" s="550"/>
      <c r="D61" s="550"/>
      <c r="E61" s="550"/>
      <c r="F61" s="551"/>
      <c r="G61" s="377" t="str">
        <f>IF('Einkommen &amp; Vermögen Teilh. 1 '!G61="","",'Einkommen &amp; Vermögen Teilh. 1 '!G61)</f>
        <v/>
      </c>
      <c r="H61" s="375"/>
      <c r="I61" s="376" t="str">
        <f>IF('Einkommen &amp; Vermögen Teilh. 1 '!I61="","",'Einkommen &amp; Vermögen Teilh. 1 '!I61)</f>
        <v/>
      </c>
      <c r="J61" s="23"/>
      <c r="K61" s="147" t="str">
        <f>IF('Einkommen &amp; Vermögen Teilh. 1 '!K61=0,0,'Einkommen &amp; Vermögen Teilh. 1 '!K61)</f>
        <v/>
      </c>
      <c r="L61" s="22"/>
      <c r="M61" s="147" t="str">
        <f>IF('Einkommen &amp; Vermögen Teilh. 1 '!M61=0,0,'Einkommen &amp; Vermögen Teilh. 1 '!M61)</f>
        <v/>
      </c>
      <c r="O61" s="25" t="e">
        <f>'Einkommen &amp; Vermögen Teilh. 1 '!O61</f>
        <v>#VALUE!</v>
      </c>
      <c r="P61" s="26">
        <f>'Einkommen &amp; Vermögen Teilh. 1 '!P61</f>
        <v>0</v>
      </c>
      <c r="Q61" s="1"/>
      <c r="R61" s="25" t="e">
        <f>'Einkommen &amp; Vermögen Teilh. 1 '!R61</f>
        <v>#VALUE!</v>
      </c>
      <c r="S61" s="26" t="e">
        <f>'Einkommen &amp; Vermögen Teilh. 1 '!S61</f>
        <v>#VALUE!</v>
      </c>
      <c r="U61" s="27" t="str">
        <f>'Einkommen &amp; Vermögen Teilh. 1 '!U61</f>
        <v/>
      </c>
      <c r="W61" s="110">
        <f>'Einkommen &amp; Vermögen Teilh. 1 '!W61</f>
        <v>0</v>
      </c>
      <c r="Y61" s="120"/>
      <c r="Z61" s="1"/>
      <c r="AA61" s="120"/>
      <c r="AB61" s="120"/>
      <c r="AC61" s="27" t="b">
        <f>'Einkommen &amp; Vermögen Teilh. 1 '!AC61</f>
        <v>0</v>
      </c>
      <c r="AD61" s="27" t="str">
        <f>'Einkommen &amp; Vermögen Teilh. 1 '!AD61</f>
        <v>FALSCH</v>
      </c>
    </row>
    <row r="62" spans="1:30" s="5" customFormat="1" ht="12" customHeight="1" thickBot="1" x14ac:dyDescent="0.25">
      <c r="A62" s="31" t="s">
        <v>53</v>
      </c>
      <c r="B62" s="562" t="str">
        <f>IF('Einkommen &amp; Vermögen Teilh. 1 '!B62="","",'Einkommen &amp; Vermögen Teilh. 1 '!B62)</f>
        <v/>
      </c>
      <c r="C62" s="563"/>
      <c r="D62" s="563"/>
      <c r="E62" s="563"/>
      <c r="F62" s="564"/>
      <c r="G62" s="378" t="str">
        <f>IF('Einkommen &amp; Vermögen Teilh. 1 '!G62="","",'Einkommen &amp; Vermögen Teilh. 1 '!G62)</f>
        <v/>
      </c>
      <c r="H62" s="375"/>
      <c r="I62" s="379" t="str">
        <f>IF('Einkommen &amp; Vermögen Teilh. 1 '!I62="","",'Einkommen &amp; Vermögen Teilh. 1 '!I62)</f>
        <v/>
      </c>
      <c r="J62" s="23"/>
      <c r="K62" s="148" t="str">
        <f>IF('Einkommen &amp; Vermögen Teilh. 1 '!K62=0,0,'Einkommen &amp; Vermögen Teilh. 1 '!K62)</f>
        <v/>
      </c>
      <c r="L62" s="22"/>
      <c r="M62" s="148" t="str">
        <f>IF('Einkommen &amp; Vermögen Teilh. 1 '!M62=0,0,'Einkommen &amp; Vermögen Teilh. 1 '!M62)</f>
        <v/>
      </c>
      <c r="O62" s="25" t="e">
        <f>'Einkommen &amp; Vermögen Teilh. 1 '!O62</f>
        <v>#VALUE!</v>
      </c>
      <c r="P62" s="26">
        <f>'Einkommen &amp; Vermögen Teilh. 1 '!P62</f>
        <v>0</v>
      </c>
      <c r="Q62" s="1"/>
      <c r="R62" s="25" t="e">
        <f>'Einkommen &amp; Vermögen Teilh. 1 '!R62</f>
        <v>#VALUE!</v>
      </c>
      <c r="S62" s="26" t="e">
        <f>'Einkommen &amp; Vermögen Teilh. 1 '!S62</f>
        <v>#VALUE!</v>
      </c>
      <c r="U62" s="27" t="str">
        <f>'Einkommen &amp; Vermögen Teilh. 1 '!U62</f>
        <v/>
      </c>
      <c r="W62" s="110">
        <f>'Einkommen &amp; Vermögen Teilh. 1 '!W62</f>
        <v>0</v>
      </c>
      <c r="Y62" s="20" t="str">
        <f>'Einkommen &amp; Vermögen Teilh. 1 '!Y62</f>
        <v>Prozent</v>
      </c>
      <c r="Z62" s="2"/>
      <c r="AA62" s="20" t="str">
        <f>'Einkommen &amp; Vermögen Teilh. 1 '!AA62</f>
        <v>Bruchzahl</v>
      </c>
      <c r="AB62" s="119"/>
      <c r="AC62" s="27" t="b">
        <f>'Einkommen &amp; Vermögen Teilh. 1 '!AC62</f>
        <v>0</v>
      </c>
      <c r="AD62" s="27" t="str">
        <f>'Einkommen &amp; Vermögen Teilh. 1 '!AD62</f>
        <v>FALSCH</v>
      </c>
    </row>
    <row r="63" spans="1:30" ht="13.5" thickBot="1" x14ac:dyDescent="0.25">
      <c r="A63" s="32" t="s">
        <v>68</v>
      </c>
      <c r="B63" s="33"/>
      <c r="C63" s="33"/>
      <c r="D63" s="32"/>
      <c r="E63" s="32"/>
      <c r="F63" s="34"/>
      <c r="G63" s="34"/>
      <c r="H63" s="22"/>
      <c r="I63" s="133" t="str">
        <f>IF('Einkommen &amp; Vermögen Teilh. 1 '!I63="","",'Einkommen &amp; Vermögen Teilh. 1 '!I63)</f>
        <v/>
      </c>
      <c r="J63" s="142"/>
      <c r="K63" s="141">
        <f>IF('Einkommen &amp; Vermögen Teilh. 1 '!K63=0,0,'Einkommen &amp; Vermögen Teilh. 1 '!K63)</f>
        <v>0</v>
      </c>
      <c r="L63" s="74"/>
      <c r="M63" s="141">
        <f>IF('Einkommen &amp; Vermögen Teilh. 1 '!M63=0,0,'Einkommen &amp; Vermögen Teilh. 1 '!M63)</f>
        <v>0</v>
      </c>
      <c r="N63" s="5"/>
      <c r="R63" s="118"/>
      <c r="S63" s="118"/>
      <c r="U63" s="127" t="str">
        <f>'Einkommen &amp; Vermögen Teilh. 1 '!U63</f>
        <v>Summen:</v>
      </c>
      <c r="V63" s="111"/>
      <c r="W63" s="128">
        <f>'Einkommen &amp; Vermögen Teilh. 1 '!W63</f>
        <v>0</v>
      </c>
      <c r="X63" s="129">
        <f>'Einkommen &amp; Vermögen Teilh. 1 '!X63</f>
        <v>0</v>
      </c>
      <c r="Y63" s="130" t="str">
        <f>'Einkommen &amp; Vermögen Teilh. 1 '!Y63</f>
        <v/>
      </c>
      <c r="Z63" s="122"/>
      <c r="AA63" s="130" t="str">
        <f>'Einkommen &amp; Vermögen Teilh. 1 '!AA63</f>
        <v/>
      </c>
      <c r="AB63" s="131"/>
      <c r="AC63" s="20">
        <f>'Einkommen &amp; Vermögen Teilh. 1 '!AC63</f>
        <v>0</v>
      </c>
      <c r="AD63" s="20">
        <f>'Einkommen &amp; Vermögen Teilh. 1 '!AD63</f>
        <v>0</v>
      </c>
    </row>
    <row r="64" spans="1:30" ht="13.9" customHeight="1" x14ac:dyDescent="0.2">
      <c r="A64" s="508" t="str">
        <f>'Einkommen &amp; Vermögen Teilh. 1 '!A64</f>
        <v>Bitte definieren Sie oben im Feld 'Bitte hier auswählen' nach welcher Art die Quoten erfasst werden.</v>
      </c>
      <c r="B64" s="508"/>
      <c r="C64" s="508"/>
      <c r="D64" s="508"/>
      <c r="E64" s="508"/>
      <c r="F64" s="508"/>
      <c r="G64" s="508"/>
      <c r="H64" s="508"/>
      <c r="I64" s="508"/>
      <c r="J64" s="508"/>
      <c r="K64" s="508"/>
      <c r="L64" s="508"/>
      <c r="M64" s="508"/>
      <c r="N64" s="508"/>
      <c r="R64" s="36"/>
      <c r="S64" s="3"/>
      <c r="V64" s="111"/>
      <c r="W64" s="9"/>
      <c r="AC64" s="436" t="s">
        <v>75</v>
      </c>
      <c r="AD64" s="436"/>
    </row>
    <row r="65" spans="1:27" ht="13.9" customHeight="1" x14ac:dyDescent="0.2">
      <c r="A65" s="508"/>
      <c r="B65" s="508"/>
      <c r="C65" s="508"/>
      <c r="D65" s="508"/>
      <c r="E65" s="508"/>
      <c r="F65" s="508"/>
      <c r="G65" s="508"/>
      <c r="H65" s="508"/>
      <c r="I65" s="508"/>
      <c r="J65" s="508"/>
      <c r="K65" s="508"/>
      <c r="L65" s="508"/>
      <c r="M65" s="508"/>
      <c r="N65" s="508"/>
      <c r="R65" s="36"/>
      <c r="S65" s="3"/>
      <c r="U65" s="111" t="str">
        <f>'Einkommen &amp; Vermögen Teilh. 1 '!U65</f>
        <v>Prüfung, ob alles korrekt erfasst:</v>
      </c>
      <c r="V65" s="111"/>
      <c r="W65" s="126">
        <f>'Einkommen &amp; Vermögen Teilh. 1 '!W65</f>
        <v>1</v>
      </c>
      <c r="X65" s="1"/>
      <c r="Y65" s="1" t="str">
        <f>'Einkommen &amp; Vermögen Teilh. 1 '!Y65</f>
        <v>(1 = Fehler vorhanden / 0 = OK)</v>
      </c>
    </row>
    <row r="66" spans="1:27" ht="13.9" customHeight="1" x14ac:dyDescent="0.2">
      <c r="A66" s="508"/>
      <c r="B66" s="508"/>
      <c r="C66" s="508"/>
      <c r="D66" s="508"/>
      <c r="E66" s="508"/>
      <c r="F66" s="508"/>
      <c r="G66" s="508"/>
      <c r="H66" s="508"/>
      <c r="I66" s="508"/>
      <c r="J66" s="508"/>
      <c r="K66" s="508"/>
      <c r="L66" s="508"/>
      <c r="M66" s="508"/>
      <c r="N66" s="508"/>
      <c r="O66" s="36"/>
      <c r="P66" s="36"/>
      <c r="Q66" s="36"/>
      <c r="R66" s="36"/>
      <c r="S66" s="3"/>
      <c r="V66" s="111"/>
      <c r="W66" s="9"/>
      <c r="Y66" s="170"/>
      <c r="AA66" s="170"/>
    </row>
    <row r="67" spans="1:27" s="9" customFormat="1" ht="15" x14ac:dyDescent="0.25">
      <c r="A67" s="38"/>
      <c r="B67" s="39" t="s">
        <v>54</v>
      </c>
      <c r="C67" s="40"/>
      <c r="D67" s="40"/>
      <c r="E67" s="35"/>
      <c r="F67" s="37"/>
      <c r="G67" s="39" t="s">
        <v>20</v>
      </c>
      <c r="H67" s="40"/>
      <c r="I67" s="40"/>
      <c r="J67" s="40"/>
      <c r="K67" s="40"/>
      <c r="L67" s="40"/>
      <c r="M67" s="41"/>
      <c r="N67" s="41"/>
      <c r="O67" s="1"/>
      <c r="P67" s="1"/>
      <c r="Q67" s="1"/>
      <c r="R67" s="2"/>
      <c r="S67" s="3"/>
      <c r="T67" s="3"/>
      <c r="U67" s="3"/>
    </row>
    <row r="68" spans="1:27" s="9" customFormat="1" ht="15" x14ac:dyDescent="0.25">
      <c r="A68" s="38"/>
      <c r="B68" s="39"/>
      <c r="C68" s="41"/>
      <c r="D68" s="41"/>
      <c r="E68" s="35"/>
      <c r="F68" s="37"/>
      <c r="G68" s="39"/>
      <c r="H68" s="41"/>
      <c r="I68" s="41"/>
      <c r="J68" s="41"/>
      <c r="K68" s="41"/>
      <c r="L68" s="41"/>
      <c r="M68" s="41"/>
      <c r="N68" s="41"/>
      <c r="O68" s="1"/>
      <c r="P68" s="1"/>
      <c r="Q68" s="1"/>
      <c r="R68" s="2"/>
      <c r="S68" s="3"/>
      <c r="T68" s="3"/>
      <c r="U68" s="3"/>
    </row>
    <row r="69" spans="1:27" s="9" customFormat="1" ht="15" x14ac:dyDescent="0.25">
      <c r="A69" s="38"/>
      <c r="B69" s="39"/>
      <c r="C69" s="41"/>
      <c r="D69" s="41"/>
      <c r="E69" s="35"/>
      <c r="F69" s="37"/>
      <c r="G69" s="39"/>
      <c r="H69" s="41"/>
      <c r="I69" s="41"/>
      <c r="J69" s="41"/>
      <c r="K69" s="41"/>
      <c r="L69" s="41"/>
      <c r="M69" s="41"/>
      <c r="N69" s="41"/>
      <c r="O69" s="1"/>
      <c r="P69" s="1"/>
      <c r="Q69" s="1"/>
      <c r="R69" s="2"/>
      <c r="S69" s="2"/>
    </row>
    <row r="70" spans="1:27" ht="13.9" customHeight="1" x14ac:dyDescent="0.2">
      <c r="A70" s="485" t="s">
        <v>80</v>
      </c>
      <c r="B70" s="485"/>
      <c r="C70" s="485"/>
      <c r="D70" s="485"/>
      <c r="E70" s="485"/>
      <c r="F70" s="485"/>
      <c r="G70" s="485"/>
      <c r="H70" s="485"/>
      <c r="I70" s="485"/>
      <c r="J70" s="485"/>
      <c r="K70" s="485"/>
      <c r="L70" s="485"/>
      <c r="M70" s="485"/>
      <c r="N70" s="485"/>
    </row>
    <row r="71" spans="1:27" ht="13.9" customHeight="1" x14ac:dyDescent="0.2">
      <c r="A71" s="485"/>
      <c r="B71" s="485"/>
      <c r="C71" s="485"/>
      <c r="D71" s="485"/>
      <c r="E71" s="485"/>
      <c r="F71" s="485"/>
      <c r="G71" s="485"/>
      <c r="H71" s="485"/>
      <c r="I71" s="485"/>
      <c r="J71" s="485"/>
      <c r="K71" s="485"/>
      <c r="L71" s="485"/>
      <c r="M71" s="485"/>
      <c r="N71" s="485"/>
      <c r="Y71" s="117"/>
    </row>
    <row r="72" spans="1:27" ht="13.9" customHeight="1" x14ac:dyDescent="0.2">
      <c r="A72" s="485"/>
      <c r="B72" s="485"/>
      <c r="C72" s="485"/>
      <c r="D72" s="485"/>
      <c r="E72" s="485"/>
      <c r="F72" s="485"/>
      <c r="G72" s="485"/>
      <c r="H72" s="485"/>
      <c r="I72" s="485"/>
      <c r="J72" s="485"/>
      <c r="K72" s="485"/>
      <c r="L72" s="485"/>
      <c r="M72" s="485"/>
      <c r="N72" s="485"/>
      <c r="Y72" s="117"/>
    </row>
    <row r="73" spans="1:27" x14ac:dyDescent="0.2">
      <c r="A73" s="5"/>
      <c r="B73" s="5"/>
      <c r="C73" s="5"/>
      <c r="D73" s="5"/>
      <c r="E73" s="5"/>
      <c r="F73" s="5"/>
      <c r="G73" s="5"/>
      <c r="H73" s="5"/>
      <c r="I73" s="5"/>
    </row>
    <row r="74" spans="1:27" s="4" customFormat="1" ht="16.5" thickBot="1" x14ac:dyDescent="0.3">
      <c r="A74" s="184" t="str">
        <f>CONCATENATE("Abrechnung von Teilhaber ",A51,":"," ",B51)</f>
        <v xml:space="preserve">Abrechnung von Teilhaber 9: </v>
      </c>
      <c r="B74" s="177"/>
      <c r="C74" s="178"/>
      <c r="D74" s="179"/>
      <c r="E74" s="180"/>
      <c r="F74" s="181"/>
      <c r="G74" s="179"/>
      <c r="H74" s="179"/>
      <c r="I74" s="182"/>
      <c r="J74" s="182"/>
      <c r="K74" s="182"/>
      <c r="L74" s="179"/>
      <c r="M74" s="179"/>
      <c r="N74" s="183"/>
      <c r="O74" s="27">
        <f>IF(W65=0,U51,0)</f>
        <v>0</v>
      </c>
      <c r="P74" s="1"/>
      <c r="Q74" s="1"/>
      <c r="R74" s="2"/>
      <c r="S74" s="2"/>
    </row>
    <row r="75" spans="1:27" s="5" customFormat="1" ht="15" customHeight="1" thickTop="1" x14ac:dyDescent="0.2">
      <c r="E75" s="43"/>
      <c r="F75" s="43"/>
      <c r="I75" s="44"/>
      <c r="J75" s="44"/>
      <c r="K75" s="44"/>
      <c r="O75" s="1"/>
      <c r="P75" s="1"/>
      <c r="Q75" s="1"/>
      <c r="R75" s="2"/>
      <c r="S75" s="2"/>
    </row>
    <row r="76" spans="1:27" s="5" customFormat="1" ht="14.45" customHeight="1" x14ac:dyDescent="0.25">
      <c r="A76" s="520" t="str">
        <f>CONCATENATE("Abrechnungsjahr ",M15)</f>
        <v xml:space="preserve">Abrechnungsjahr </v>
      </c>
      <c r="B76" s="520"/>
      <c r="C76" s="520"/>
      <c r="D76" s="22"/>
      <c r="E76" s="556" t="s">
        <v>59</v>
      </c>
      <c r="F76" s="557"/>
      <c r="G76" s="558"/>
      <c r="H76" s="73"/>
      <c r="I76" s="482" t="s">
        <v>40</v>
      </c>
      <c r="J76" s="483"/>
      <c r="K76" s="484"/>
      <c r="L76" s="22"/>
      <c r="M76" s="22"/>
      <c r="N76" s="504"/>
      <c r="O76" s="1"/>
      <c r="P76" s="1"/>
      <c r="Q76" s="1"/>
      <c r="R76" s="2"/>
      <c r="S76" s="2"/>
    </row>
    <row r="77" spans="1:27" s="5" customFormat="1" ht="14.45" customHeight="1" x14ac:dyDescent="0.2">
      <c r="A77" s="520"/>
      <c r="B77" s="520"/>
      <c r="C77" s="520"/>
      <c r="D77" s="22"/>
      <c r="E77" s="559"/>
      <c r="F77" s="560"/>
      <c r="G77" s="561"/>
      <c r="H77" s="73"/>
      <c r="I77" s="505" t="str">
        <f>IF(I41=O39,CONCATENATE(P51,"%"),IF(I41=O40,CONCATENATE(R51,"/",S51),""))</f>
        <v/>
      </c>
      <c r="J77" s="506"/>
      <c r="K77" s="507"/>
      <c r="L77" s="22"/>
      <c r="M77" s="22"/>
      <c r="N77" s="504"/>
      <c r="O77" s="1"/>
      <c r="P77" s="1"/>
      <c r="Q77" s="1"/>
      <c r="R77" s="2"/>
      <c r="S77" s="2"/>
    </row>
    <row r="78" spans="1:27" s="5" customFormat="1" ht="12" customHeight="1" x14ac:dyDescent="0.2">
      <c r="A78" s="74"/>
      <c r="B78" s="22"/>
      <c r="C78" s="22"/>
      <c r="D78" s="22"/>
      <c r="E78" s="22"/>
      <c r="F78" s="22"/>
      <c r="G78" s="22"/>
      <c r="H78" s="73"/>
      <c r="I78" s="75"/>
      <c r="J78" s="76"/>
      <c r="K78" s="77"/>
      <c r="L78" s="78"/>
      <c r="M78" s="78"/>
      <c r="N78" s="504"/>
      <c r="O78" s="1"/>
      <c r="P78" s="1"/>
      <c r="Q78" s="1"/>
      <c r="R78" s="2"/>
      <c r="S78" s="2"/>
    </row>
    <row r="79" spans="1:27" s="5" customFormat="1" ht="15" customHeight="1" x14ac:dyDescent="0.2">
      <c r="A79" s="60" t="s">
        <v>10</v>
      </c>
      <c r="B79" s="380" t="s">
        <v>38</v>
      </c>
      <c r="C79" s="375"/>
      <c r="D79" s="375"/>
      <c r="E79" s="381" t="s">
        <v>25</v>
      </c>
      <c r="F79" s="382"/>
      <c r="G79" s="381" t="s">
        <v>26</v>
      </c>
      <c r="H79" s="69"/>
      <c r="I79" s="57" t="s">
        <v>25</v>
      </c>
      <c r="J79" s="48"/>
      <c r="K79" s="58" t="s">
        <v>26</v>
      </c>
      <c r="L79" s="78"/>
      <c r="M79" s="78"/>
      <c r="N79" s="78"/>
      <c r="O79" s="1"/>
      <c r="P79" s="1"/>
      <c r="Q79" s="1"/>
      <c r="R79" s="2"/>
      <c r="S79" s="2"/>
    </row>
    <row r="80" spans="1:27" s="5" customFormat="1" ht="12" customHeight="1" x14ac:dyDescent="0.2">
      <c r="A80" s="82"/>
      <c r="B80" s="555" t="str">
        <f>IF('Einkommen &amp; Vermögen Teilh. 1 '!B80="","",'Einkommen &amp; Vermögen Teilh. 1 '!B80)</f>
        <v/>
      </c>
      <c r="C80" s="555"/>
      <c r="D80" s="375"/>
      <c r="E80" s="383" t="str">
        <f>IF('Einkommen &amp; Vermögen Teilh. 1 '!E80="","",'Einkommen &amp; Vermögen Teilh. 1 '!E80)</f>
        <v/>
      </c>
      <c r="F80" s="384"/>
      <c r="G80" s="383" t="str">
        <f>IF('Einkommen &amp; Vermögen Teilh. 1 '!G80="","",'Einkommen &amp; Vermögen Teilh. 1 '!G80)</f>
        <v/>
      </c>
      <c r="H80" s="22"/>
      <c r="I80" s="84" t="str">
        <f>IF(E80="","",E80*$O$74/100)</f>
        <v/>
      </c>
      <c r="J80" s="85"/>
      <c r="K80" s="86" t="str">
        <f>IF(G80="","",G80*$O$74/100)</f>
        <v/>
      </c>
      <c r="L80" s="22"/>
      <c r="M80" s="22"/>
      <c r="N80" s="22"/>
      <c r="O80" s="1"/>
      <c r="P80" s="1"/>
      <c r="Q80" s="1"/>
      <c r="R80" s="2"/>
      <c r="S80" s="2"/>
    </row>
    <row r="81" spans="1:21" s="5" customFormat="1" ht="12" customHeight="1" x14ac:dyDescent="0.2">
      <c r="A81" s="82"/>
      <c r="B81" s="555" t="str">
        <f>IF('Einkommen &amp; Vermögen Teilh. 1 '!B81="","",'Einkommen &amp; Vermögen Teilh. 1 '!B81)</f>
        <v/>
      </c>
      <c r="C81" s="555"/>
      <c r="D81" s="375"/>
      <c r="E81" s="383" t="str">
        <f>IF('Einkommen &amp; Vermögen Teilh. 1 '!E81="","",'Einkommen &amp; Vermögen Teilh. 1 '!E81)</f>
        <v/>
      </c>
      <c r="F81" s="384"/>
      <c r="G81" s="383" t="str">
        <f>IF('Einkommen &amp; Vermögen Teilh. 1 '!G81="","",'Einkommen &amp; Vermögen Teilh. 1 '!G81)</f>
        <v/>
      </c>
      <c r="H81" s="22"/>
      <c r="I81" s="87" t="str">
        <f t="shared" ref="I81:I88" si="0">IF(E81="","",E81*$O$74/100)</f>
        <v/>
      </c>
      <c r="J81" s="85"/>
      <c r="K81" s="88" t="str">
        <f t="shared" ref="K81:K88" si="1">IF(G81="","",G81*$O$74/100)</f>
        <v/>
      </c>
      <c r="L81" s="22"/>
      <c r="M81" s="22"/>
      <c r="N81" s="22"/>
      <c r="O81" s="1"/>
      <c r="P81" s="1"/>
      <c r="Q81" s="1"/>
      <c r="R81" s="2"/>
      <c r="S81" s="2"/>
      <c r="U81" s="1"/>
    </row>
    <row r="82" spans="1:21" s="5" customFormat="1" ht="12" customHeight="1" x14ac:dyDescent="0.2">
      <c r="A82" s="82"/>
      <c r="B82" s="555" t="str">
        <f>IF('Einkommen &amp; Vermögen Teilh. 1 '!B82="","",'Einkommen &amp; Vermögen Teilh. 1 '!B82)</f>
        <v/>
      </c>
      <c r="C82" s="555"/>
      <c r="D82" s="375"/>
      <c r="E82" s="383" t="str">
        <f>IF('Einkommen &amp; Vermögen Teilh. 1 '!E82="","",'Einkommen &amp; Vermögen Teilh. 1 '!E82)</f>
        <v/>
      </c>
      <c r="F82" s="384"/>
      <c r="G82" s="383" t="str">
        <f>IF('Einkommen &amp; Vermögen Teilh. 1 '!G82="","",'Einkommen &amp; Vermögen Teilh. 1 '!G82)</f>
        <v/>
      </c>
      <c r="H82" s="22"/>
      <c r="I82" s="87" t="str">
        <f t="shared" si="0"/>
        <v/>
      </c>
      <c r="J82" s="85"/>
      <c r="K82" s="88" t="str">
        <f t="shared" si="1"/>
        <v/>
      </c>
      <c r="L82" s="22"/>
      <c r="M82" s="89" t="s">
        <v>83</v>
      </c>
      <c r="O82" s="1"/>
      <c r="P82" s="1"/>
      <c r="Q82" s="1"/>
      <c r="R82" s="2"/>
      <c r="S82" s="2"/>
      <c r="U82" s="1"/>
    </row>
    <row r="83" spans="1:21" s="5" customFormat="1" ht="12" customHeight="1" x14ac:dyDescent="0.2">
      <c r="A83" s="82"/>
      <c r="B83" s="555" t="str">
        <f>IF('Einkommen &amp; Vermögen Teilh. 1 '!B83="","",'Einkommen &amp; Vermögen Teilh. 1 '!B83)</f>
        <v/>
      </c>
      <c r="C83" s="555"/>
      <c r="D83" s="375"/>
      <c r="E83" s="383" t="str">
        <f>IF('Einkommen &amp; Vermögen Teilh. 1 '!E83="","",'Einkommen &amp; Vermögen Teilh. 1 '!E83)</f>
        <v/>
      </c>
      <c r="F83" s="384"/>
      <c r="G83" s="383" t="str">
        <f>IF('Einkommen &amp; Vermögen Teilh. 1 '!G83="","",'Einkommen &amp; Vermögen Teilh. 1 '!G83)</f>
        <v/>
      </c>
      <c r="H83" s="22"/>
      <c r="I83" s="87" t="str">
        <f t="shared" si="0"/>
        <v/>
      </c>
      <c r="J83" s="85"/>
      <c r="K83" s="88" t="str">
        <f t="shared" si="1"/>
        <v/>
      </c>
      <c r="L83" s="22"/>
      <c r="M83" s="89" t="s">
        <v>84</v>
      </c>
      <c r="O83" s="1"/>
      <c r="P83" s="1"/>
      <c r="Q83" s="1"/>
      <c r="R83" s="2"/>
      <c r="S83" s="2"/>
      <c r="U83" s="1"/>
    </row>
    <row r="84" spans="1:21" s="5" customFormat="1" ht="12" customHeight="1" x14ac:dyDescent="0.2">
      <c r="A84" s="82"/>
      <c r="B84" s="555" t="str">
        <f>IF('Einkommen &amp; Vermögen Teilh. 1 '!B84="","",'Einkommen &amp; Vermögen Teilh. 1 '!B84)</f>
        <v/>
      </c>
      <c r="C84" s="555"/>
      <c r="D84" s="375"/>
      <c r="E84" s="383" t="str">
        <f>IF('Einkommen &amp; Vermögen Teilh. 1 '!E84="","",'Einkommen &amp; Vermögen Teilh. 1 '!E84)</f>
        <v/>
      </c>
      <c r="F84" s="384"/>
      <c r="G84" s="383" t="str">
        <f>IF('Einkommen &amp; Vermögen Teilh. 1 '!G84="","",'Einkommen &amp; Vermögen Teilh. 1 '!G84)</f>
        <v/>
      </c>
      <c r="H84" s="22"/>
      <c r="I84" s="87" t="str">
        <f t="shared" si="0"/>
        <v/>
      </c>
      <c r="J84" s="85"/>
      <c r="K84" s="88" t="str">
        <f t="shared" si="1"/>
        <v/>
      </c>
      <c r="L84" s="22"/>
      <c r="M84" s="90" t="s">
        <v>85</v>
      </c>
      <c r="O84" s="1"/>
      <c r="P84" s="1"/>
      <c r="Q84" s="1"/>
      <c r="R84" s="2"/>
      <c r="S84" s="2"/>
      <c r="U84" s="1"/>
    </row>
    <row r="85" spans="1:21" s="5" customFormat="1" ht="12" customHeight="1" x14ac:dyDescent="0.2">
      <c r="A85" s="82"/>
      <c r="B85" s="555" t="str">
        <f>IF('Einkommen &amp; Vermögen Teilh. 1 '!B85="","",'Einkommen &amp; Vermögen Teilh. 1 '!B85)</f>
        <v/>
      </c>
      <c r="C85" s="555"/>
      <c r="D85" s="375"/>
      <c r="E85" s="383" t="str">
        <f>IF('Einkommen &amp; Vermögen Teilh. 1 '!E85="","",'Einkommen &amp; Vermögen Teilh. 1 '!E85)</f>
        <v/>
      </c>
      <c r="F85" s="384"/>
      <c r="G85" s="383" t="str">
        <f>IF('Einkommen &amp; Vermögen Teilh. 1 '!G85="","",'Einkommen &amp; Vermögen Teilh. 1 '!G85)</f>
        <v/>
      </c>
      <c r="H85" s="22"/>
      <c r="I85" s="87" t="str">
        <f t="shared" si="0"/>
        <v/>
      </c>
      <c r="J85" s="85"/>
      <c r="K85" s="88" t="str">
        <f t="shared" si="1"/>
        <v/>
      </c>
      <c r="L85" s="22"/>
      <c r="M85" s="91" t="s">
        <v>86</v>
      </c>
      <c r="O85" s="1"/>
      <c r="P85" s="1"/>
      <c r="Q85" s="1"/>
      <c r="R85" s="2"/>
      <c r="S85" s="2"/>
      <c r="U85" s="1"/>
    </row>
    <row r="86" spans="1:21" s="5" customFormat="1" ht="12" customHeight="1" x14ac:dyDescent="0.2">
      <c r="A86" s="82"/>
      <c r="B86" s="555" t="str">
        <f>IF('Einkommen &amp; Vermögen Teilh. 1 '!B86="","",'Einkommen &amp; Vermögen Teilh. 1 '!B86)</f>
        <v/>
      </c>
      <c r="C86" s="555"/>
      <c r="D86" s="375"/>
      <c r="E86" s="383" t="str">
        <f>IF('Einkommen &amp; Vermögen Teilh. 1 '!E86="","",'Einkommen &amp; Vermögen Teilh. 1 '!E86)</f>
        <v/>
      </c>
      <c r="F86" s="384"/>
      <c r="G86" s="383" t="str">
        <f>IF('Einkommen &amp; Vermögen Teilh. 1 '!G86="","",'Einkommen &amp; Vermögen Teilh. 1 '!G86)</f>
        <v/>
      </c>
      <c r="H86" s="22"/>
      <c r="I86" s="87" t="str">
        <f t="shared" si="0"/>
        <v/>
      </c>
      <c r="J86" s="85"/>
      <c r="K86" s="88" t="str">
        <f t="shared" si="1"/>
        <v/>
      </c>
      <c r="L86" s="22"/>
      <c r="M86" s="92" t="s">
        <v>87</v>
      </c>
      <c r="O86" s="1"/>
      <c r="P86" s="1"/>
      <c r="Q86" s="1"/>
      <c r="R86" s="2"/>
      <c r="S86" s="2"/>
      <c r="U86" s="1"/>
    </row>
    <row r="87" spans="1:21" s="5" customFormat="1" ht="12" customHeight="1" x14ac:dyDescent="0.2">
      <c r="A87" s="82"/>
      <c r="B87" s="555" t="str">
        <f>IF('Einkommen &amp; Vermögen Teilh. 1 '!B87="","",'Einkommen &amp; Vermögen Teilh. 1 '!B87)</f>
        <v/>
      </c>
      <c r="C87" s="555"/>
      <c r="D87" s="375"/>
      <c r="E87" s="383" t="str">
        <f>IF('Einkommen &amp; Vermögen Teilh. 1 '!E87="","",'Einkommen &amp; Vermögen Teilh. 1 '!E87)</f>
        <v/>
      </c>
      <c r="F87" s="384"/>
      <c r="G87" s="383" t="str">
        <f>IF('Einkommen &amp; Vermögen Teilh. 1 '!G87="","",'Einkommen &amp; Vermögen Teilh. 1 '!G87)</f>
        <v/>
      </c>
      <c r="H87" s="22"/>
      <c r="I87" s="87" t="str">
        <f t="shared" si="0"/>
        <v/>
      </c>
      <c r="J87" s="85"/>
      <c r="K87" s="88" t="str">
        <f t="shared" si="1"/>
        <v/>
      </c>
      <c r="L87" s="22"/>
      <c r="M87" s="22"/>
      <c r="N87" s="22"/>
      <c r="O87" s="1"/>
      <c r="P87" s="1"/>
      <c r="Q87" s="1"/>
      <c r="R87" s="2"/>
      <c r="S87" s="2"/>
      <c r="U87" s="1"/>
    </row>
    <row r="88" spans="1:21" s="5" customFormat="1" ht="12" customHeight="1" x14ac:dyDescent="0.2">
      <c r="A88" s="82"/>
      <c r="B88" s="555" t="str">
        <f>IF('Einkommen &amp; Vermögen Teilh. 1 '!B88="","",'Einkommen &amp; Vermögen Teilh. 1 '!B88)</f>
        <v/>
      </c>
      <c r="C88" s="555"/>
      <c r="D88" s="375"/>
      <c r="E88" s="385" t="str">
        <f>IF('Einkommen &amp; Vermögen Teilh. 1 '!E88="","",'Einkommen &amp; Vermögen Teilh. 1 '!E88)</f>
        <v/>
      </c>
      <c r="F88" s="384"/>
      <c r="G88" s="385" t="str">
        <f>IF('Einkommen &amp; Vermögen Teilh. 1 '!G88="","",'Einkommen &amp; Vermögen Teilh. 1 '!G88)</f>
        <v/>
      </c>
      <c r="H88" s="22"/>
      <c r="I88" s="84" t="str">
        <f t="shared" si="0"/>
        <v/>
      </c>
      <c r="J88" s="85"/>
      <c r="K88" s="86" t="str">
        <f t="shared" si="1"/>
        <v/>
      </c>
      <c r="L88" s="22"/>
      <c r="M88" s="22"/>
      <c r="N88" s="22"/>
      <c r="O88" s="1"/>
      <c r="P88" s="1"/>
      <c r="Q88" s="1"/>
      <c r="R88" s="2"/>
      <c r="S88" s="2"/>
      <c r="U88" s="1"/>
    </row>
    <row r="89" spans="1:21" s="17" customFormat="1" ht="12" customHeight="1" x14ac:dyDescent="0.2">
      <c r="A89" s="93"/>
      <c r="B89" s="386"/>
      <c r="C89" s="387" t="s">
        <v>16</v>
      </c>
      <c r="D89" s="386"/>
      <c r="E89" s="388" t="str">
        <f>IF(SUM(E80:E88)=0,"",SUM(E80:E88))</f>
        <v/>
      </c>
      <c r="F89" s="386"/>
      <c r="G89" s="388" t="str">
        <f>IF(SUM(G80:G88)=0,"",SUM(G80:G88))</f>
        <v/>
      </c>
      <c r="H89" s="96"/>
      <c r="I89" s="156" t="str">
        <f>IF(SUM(I80:I88)=0,"",SUM(I80:I88))</f>
        <v/>
      </c>
      <c r="J89" s="54"/>
      <c r="K89" s="157" t="str">
        <f>IF(SUM(K80:K88)=0,"",SUM(K80:K88))</f>
        <v/>
      </c>
      <c r="L89" s="94"/>
      <c r="M89" s="94"/>
      <c r="N89" s="94"/>
      <c r="O89" s="405">
        <f>IF(E89="",0,E89)</f>
        <v>0</v>
      </c>
      <c r="P89" s="406"/>
      <c r="Q89" s="122"/>
      <c r="R89" s="405">
        <f>IF(G89="",0,G89)</f>
        <v>0</v>
      </c>
      <c r="S89" s="406"/>
      <c r="U89" s="155" t="s">
        <v>104</v>
      </c>
    </row>
    <row r="90" spans="1:21" s="5" customFormat="1" ht="12" customHeight="1" x14ac:dyDescent="0.2">
      <c r="A90" s="82"/>
      <c r="B90" s="375"/>
      <c r="C90" s="375"/>
      <c r="D90" s="375"/>
      <c r="E90" s="384"/>
      <c r="F90" s="384"/>
      <c r="G90" s="375"/>
      <c r="H90" s="22"/>
      <c r="I90" s="55"/>
      <c r="J90" s="97"/>
      <c r="K90" s="56"/>
      <c r="L90" s="22"/>
      <c r="M90" s="22"/>
      <c r="N90" s="22"/>
      <c r="O90" s="1"/>
      <c r="P90" s="1"/>
      <c r="Q90" s="1"/>
      <c r="R90" s="2"/>
      <c r="S90" s="2"/>
      <c r="U90" s="155"/>
    </row>
    <row r="91" spans="1:21" s="5" customFormat="1" ht="15" customHeight="1" x14ac:dyDescent="0.2">
      <c r="A91" s="60" t="s">
        <v>11</v>
      </c>
      <c r="B91" s="389" t="s">
        <v>27</v>
      </c>
      <c r="C91" s="390"/>
      <c r="D91" s="390"/>
      <c r="E91" s="391"/>
      <c r="F91" s="391"/>
      <c r="G91" s="390"/>
      <c r="H91" s="22"/>
      <c r="I91" s="99"/>
      <c r="J91" s="100"/>
      <c r="K91" s="101"/>
      <c r="L91" s="102"/>
      <c r="M91" s="102"/>
      <c r="N91" s="102"/>
      <c r="O91" s="1"/>
      <c r="P91" s="1"/>
      <c r="Q91" s="1"/>
      <c r="R91" s="2"/>
      <c r="S91" s="2"/>
      <c r="U91" s="155"/>
    </row>
    <row r="92" spans="1:21" s="5" customFormat="1" ht="12" customHeight="1" x14ac:dyDescent="0.2">
      <c r="A92" s="22"/>
      <c r="B92" s="392" t="s">
        <v>101</v>
      </c>
      <c r="C92" s="390"/>
      <c r="D92" s="390"/>
      <c r="E92" s="391"/>
      <c r="F92" s="391"/>
      <c r="G92" s="390"/>
      <c r="H92" s="22"/>
      <c r="I92" s="55"/>
      <c r="J92" s="103"/>
      <c r="K92" s="56"/>
      <c r="L92" s="22"/>
      <c r="M92" s="22"/>
      <c r="N92" s="22"/>
      <c r="O92" s="1"/>
      <c r="P92" s="1"/>
      <c r="Q92" s="1"/>
      <c r="R92" s="2"/>
      <c r="S92" s="2"/>
      <c r="U92" s="155"/>
    </row>
    <row r="93" spans="1:21" s="5" customFormat="1" ht="12" customHeight="1" x14ac:dyDescent="0.2">
      <c r="A93" s="93"/>
      <c r="B93" s="392" t="s">
        <v>28</v>
      </c>
      <c r="C93" s="390"/>
      <c r="D93" s="390"/>
      <c r="E93" s="393" t="s">
        <v>24</v>
      </c>
      <c r="F93" s="394"/>
      <c r="G93" s="381" t="s">
        <v>26</v>
      </c>
      <c r="H93" s="69"/>
      <c r="I93" s="47" t="s">
        <v>24</v>
      </c>
      <c r="J93" s="48"/>
      <c r="K93" s="49" t="s">
        <v>26</v>
      </c>
      <c r="L93" s="22"/>
      <c r="M93" s="22"/>
      <c r="N93" s="22"/>
      <c r="O93" s="1"/>
      <c r="P93" s="1"/>
      <c r="Q93" s="1"/>
      <c r="R93" s="2"/>
      <c r="S93" s="2"/>
      <c r="U93" s="155"/>
    </row>
    <row r="94" spans="1:21" s="5" customFormat="1" ht="12" customHeight="1" x14ac:dyDescent="0.2">
      <c r="A94" s="93"/>
      <c r="B94" s="555" t="str">
        <f>IF('Einkommen &amp; Vermögen Teilh. 1 '!B94="","",'Einkommen &amp; Vermögen Teilh. 1 '!B94)</f>
        <v/>
      </c>
      <c r="C94" s="555"/>
      <c r="D94" s="390"/>
      <c r="E94" s="383" t="str">
        <f>IF('Einkommen &amp; Vermögen Teilh. 1 '!E94="","",'Einkommen &amp; Vermögen Teilh. 1 '!E94)</f>
        <v/>
      </c>
      <c r="F94" s="391"/>
      <c r="G94" s="383" t="str">
        <f>IF('Einkommen &amp; Vermögen Teilh. 1 '!G94="","",'Einkommen &amp; Vermögen Teilh. 1 '!G94)</f>
        <v/>
      </c>
      <c r="H94" s="22"/>
      <c r="I94" s="67" t="str">
        <f>IF(E94="","",E94*$O$74/100)</f>
        <v/>
      </c>
      <c r="J94" s="85"/>
      <c r="K94" s="68" t="str">
        <f>IF(G94="","",G94*$O$74/100)</f>
        <v/>
      </c>
      <c r="L94" s="22"/>
      <c r="M94" s="22"/>
      <c r="N94" s="22"/>
      <c r="O94" s="405">
        <f>IF(E94="",0,E94)</f>
        <v>0</v>
      </c>
      <c r="P94" s="406"/>
      <c r="Q94" s="122"/>
      <c r="R94" s="405">
        <f>IF(G94="",0,G94)</f>
        <v>0</v>
      </c>
      <c r="S94" s="406"/>
      <c r="U94" s="155" t="s">
        <v>104</v>
      </c>
    </row>
    <row r="95" spans="1:21" s="5" customFormat="1" ht="12" customHeight="1" x14ac:dyDescent="0.2">
      <c r="A95" s="105"/>
      <c r="B95" s="392"/>
      <c r="C95" s="390"/>
      <c r="D95" s="390"/>
      <c r="E95" s="391"/>
      <c r="F95" s="391"/>
      <c r="G95" s="390"/>
      <c r="H95" s="22"/>
      <c r="I95" s="55"/>
      <c r="J95" s="97"/>
      <c r="K95" s="86"/>
      <c r="L95" s="22"/>
      <c r="M95" s="22"/>
      <c r="N95" s="22"/>
      <c r="O95" s="1"/>
      <c r="P95" s="1"/>
      <c r="Q95" s="1"/>
      <c r="R95" s="2"/>
      <c r="S95" s="2"/>
      <c r="U95" s="155"/>
    </row>
    <row r="96" spans="1:21" s="5" customFormat="1" ht="12" customHeight="1" x14ac:dyDescent="0.2">
      <c r="A96" s="74"/>
      <c r="B96" s="565" t="s">
        <v>39</v>
      </c>
      <c r="C96" s="565"/>
      <c r="D96" s="565"/>
      <c r="E96" s="565"/>
      <c r="F96" s="391"/>
      <c r="G96" s="395" t="s">
        <v>29</v>
      </c>
      <c r="H96" s="22"/>
      <c r="I96" s="55"/>
      <c r="J96" s="97"/>
      <c r="K96" s="56"/>
      <c r="L96" s="22"/>
      <c r="M96" s="22"/>
      <c r="N96" s="22"/>
      <c r="O96" s="1"/>
      <c r="P96" s="1"/>
      <c r="Q96" s="1"/>
      <c r="R96" s="2"/>
      <c r="S96" s="2"/>
      <c r="U96" s="155"/>
    </row>
    <row r="97" spans="1:21" s="5" customFormat="1" ht="12" customHeight="1" x14ac:dyDescent="0.2">
      <c r="A97" s="74"/>
      <c r="B97" s="555" t="str">
        <f>IF('Einkommen &amp; Vermögen Teilh. 1 '!B97="","",'Einkommen &amp; Vermögen Teilh. 1 '!B97)</f>
        <v/>
      </c>
      <c r="C97" s="555"/>
      <c r="D97" s="555"/>
      <c r="E97" s="555"/>
      <c r="F97" s="391"/>
      <c r="G97" s="383" t="str">
        <f>IF('Einkommen &amp; Vermögen Teilh. 1 '!G97="","",'Einkommen &amp; Vermögen Teilh. 1 '!G97)</f>
        <v/>
      </c>
      <c r="H97" s="98"/>
      <c r="I97" s="99"/>
      <c r="J97" s="85"/>
      <c r="K97" s="101"/>
      <c r="L97" s="22"/>
      <c r="M97" s="22"/>
      <c r="N97" s="22"/>
      <c r="O97" s="1"/>
      <c r="P97" s="1"/>
      <c r="Q97" s="1"/>
      <c r="R97" s="2"/>
      <c r="S97" s="2"/>
      <c r="U97" s="155"/>
    </row>
    <row r="98" spans="1:21" s="5" customFormat="1" ht="12" customHeight="1" x14ac:dyDescent="0.2">
      <c r="A98" s="74"/>
      <c r="B98" s="555" t="str">
        <f>IF('Einkommen &amp; Vermögen Teilh. 1 '!B98="","",'Einkommen &amp; Vermögen Teilh. 1 '!B98)</f>
        <v/>
      </c>
      <c r="C98" s="555"/>
      <c r="D98" s="555"/>
      <c r="E98" s="555"/>
      <c r="F98" s="391"/>
      <c r="G98" s="383" t="str">
        <f>IF('Einkommen &amp; Vermögen Teilh. 1 '!G98="","",'Einkommen &amp; Vermögen Teilh. 1 '!G98)</f>
        <v/>
      </c>
      <c r="H98" s="98"/>
      <c r="I98" s="99"/>
      <c r="J98" s="85"/>
      <c r="K98" s="101"/>
      <c r="L98" s="22"/>
      <c r="M98" s="22"/>
      <c r="N98" s="22"/>
      <c r="O98" s="1"/>
      <c r="P98" s="1"/>
      <c r="Q98" s="1"/>
      <c r="R98" s="2"/>
      <c r="S98" s="2"/>
      <c r="U98" s="155"/>
    </row>
    <row r="99" spans="1:21" s="5" customFormat="1" ht="12" customHeight="1" x14ac:dyDescent="0.2">
      <c r="A99" s="74"/>
      <c r="B99" s="555" t="str">
        <f>IF('Einkommen &amp; Vermögen Teilh. 1 '!B99="","",'Einkommen &amp; Vermögen Teilh. 1 '!B99)</f>
        <v/>
      </c>
      <c r="C99" s="555"/>
      <c r="D99" s="555"/>
      <c r="E99" s="555"/>
      <c r="F99" s="391"/>
      <c r="G99" s="383" t="str">
        <f>IF('Einkommen &amp; Vermögen Teilh. 1 '!G99="","",'Einkommen &amp; Vermögen Teilh. 1 '!G99)</f>
        <v/>
      </c>
      <c r="H99" s="98"/>
      <c r="I99" s="99"/>
      <c r="J99" s="85"/>
      <c r="K99" s="101"/>
      <c r="L99" s="22"/>
      <c r="M99" s="22"/>
      <c r="N99" s="22"/>
      <c r="O99" s="1"/>
      <c r="P99" s="1"/>
      <c r="Q99" s="1"/>
      <c r="R99" s="2"/>
      <c r="S99" s="2"/>
      <c r="U99" s="155"/>
    </row>
    <row r="100" spans="1:21" s="5" customFormat="1" ht="12" customHeight="1" x14ac:dyDescent="0.2">
      <c r="A100" s="74"/>
      <c r="B100" s="555" t="str">
        <f>IF('Einkommen &amp; Vermögen Teilh. 1 '!B100="","",'Einkommen &amp; Vermögen Teilh. 1 '!B100)</f>
        <v/>
      </c>
      <c r="C100" s="555"/>
      <c r="D100" s="555"/>
      <c r="E100" s="555"/>
      <c r="F100" s="391"/>
      <c r="G100" s="383" t="str">
        <f>IF('Einkommen &amp; Vermögen Teilh. 1 '!G100="","",'Einkommen &amp; Vermögen Teilh. 1 '!G100)</f>
        <v/>
      </c>
      <c r="H100" s="98"/>
      <c r="I100" s="99"/>
      <c r="J100" s="85"/>
      <c r="K100" s="101"/>
      <c r="L100" s="22"/>
      <c r="M100" s="22"/>
      <c r="N100" s="22"/>
      <c r="O100" s="1"/>
      <c r="P100" s="1"/>
      <c r="Q100" s="1"/>
      <c r="R100" s="2"/>
      <c r="S100" s="2"/>
      <c r="U100" s="155"/>
    </row>
    <row r="101" spans="1:21" s="5" customFormat="1" ht="12" customHeight="1" x14ac:dyDescent="0.2">
      <c r="A101" s="74"/>
      <c r="B101" s="555" t="str">
        <f>IF('Einkommen &amp; Vermögen Teilh. 1 '!B101="","",'Einkommen &amp; Vermögen Teilh. 1 '!B101)</f>
        <v/>
      </c>
      <c r="C101" s="555"/>
      <c r="D101" s="555"/>
      <c r="E101" s="555"/>
      <c r="F101" s="391"/>
      <c r="G101" s="383" t="str">
        <f>IF('Einkommen &amp; Vermögen Teilh. 1 '!G101="","",'Einkommen &amp; Vermögen Teilh. 1 '!G101)</f>
        <v/>
      </c>
      <c r="H101" s="98"/>
      <c r="I101" s="99"/>
      <c r="J101" s="85"/>
      <c r="K101" s="101"/>
      <c r="L101" s="22"/>
      <c r="M101" s="22"/>
      <c r="N101" s="22"/>
      <c r="O101" s="1"/>
      <c r="P101" s="1"/>
      <c r="Q101" s="1"/>
      <c r="R101" s="2"/>
      <c r="S101" s="2"/>
      <c r="U101" s="155"/>
    </row>
    <row r="102" spans="1:21" s="5" customFormat="1" ht="12" customHeight="1" x14ac:dyDescent="0.2">
      <c r="A102" s="74"/>
      <c r="B102" s="555" t="str">
        <f>IF('Einkommen &amp; Vermögen Teilh. 1 '!B102="","",'Einkommen &amp; Vermögen Teilh. 1 '!B102)</f>
        <v/>
      </c>
      <c r="C102" s="555"/>
      <c r="D102" s="555"/>
      <c r="E102" s="555"/>
      <c r="F102" s="391"/>
      <c r="G102" s="383" t="str">
        <f>IF('Einkommen &amp; Vermögen Teilh. 1 '!G102="","",'Einkommen &amp; Vermögen Teilh. 1 '!G102)</f>
        <v/>
      </c>
      <c r="H102" s="98"/>
      <c r="I102" s="99"/>
      <c r="J102" s="85"/>
      <c r="K102" s="101"/>
      <c r="L102" s="22"/>
      <c r="M102" s="22"/>
      <c r="N102" s="22"/>
      <c r="O102" s="1"/>
      <c r="P102" s="1"/>
      <c r="Q102" s="1"/>
      <c r="R102" s="2"/>
      <c r="S102" s="2"/>
      <c r="U102" s="155"/>
    </row>
    <row r="103" spans="1:21" s="5" customFormat="1" ht="12" customHeight="1" x14ac:dyDescent="0.2">
      <c r="A103" s="74"/>
      <c r="B103" s="555" t="str">
        <f>IF('Einkommen &amp; Vermögen Teilh. 1 '!B103="","",'Einkommen &amp; Vermögen Teilh. 1 '!B103)</f>
        <v/>
      </c>
      <c r="C103" s="555"/>
      <c r="D103" s="555"/>
      <c r="E103" s="555"/>
      <c r="F103" s="391"/>
      <c r="G103" s="383" t="str">
        <f>IF('Einkommen &amp; Vermögen Teilh. 1 '!G103="","",'Einkommen &amp; Vermögen Teilh. 1 '!G103)</f>
        <v/>
      </c>
      <c r="H103" s="98"/>
      <c r="I103" s="99"/>
      <c r="J103" s="85"/>
      <c r="K103" s="101"/>
      <c r="L103" s="22"/>
      <c r="M103" s="22"/>
      <c r="N103" s="22"/>
      <c r="O103" s="1"/>
      <c r="P103" s="1"/>
      <c r="Q103" s="1"/>
      <c r="R103" s="2"/>
      <c r="S103" s="2"/>
      <c r="U103" s="155"/>
    </row>
    <row r="104" spans="1:21" s="5" customFormat="1" ht="12" customHeight="1" x14ac:dyDescent="0.2">
      <c r="A104" s="74"/>
      <c r="B104" s="555" t="str">
        <f>IF('Einkommen &amp; Vermögen Teilh. 1 '!B104="","",'Einkommen &amp; Vermögen Teilh. 1 '!B104)</f>
        <v/>
      </c>
      <c r="C104" s="555"/>
      <c r="D104" s="555"/>
      <c r="E104" s="555"/>
      <c r="F104" s="391"/>
      <c r="G104" s="383" t="str">
        <f>IF('Einkommen &amp; Vermögen Teilh. 1 '!G104="","",'Einkommen &amp; Vermögen Teilh. 1 '!G104)</f>
        <v/>
      </c>
      <c r="H104" s="98"/>
      <c r="I104" s="99"/>
      <c r="J104" s="85"/>
      <c r="K104" s="101"/>
      <c r="L104" s="22"/>
      <c r="M104" s="22"/>
      <c r="N104" s="22"/>
      <c r="O104" s="1"/>
      <c r="P104" s="1"/>
      <c r="Q104" s="1"/>
      <c r="R104" s="2"/>
      <c r="S104" s="2"/>
      <c r="U104" s="155"/>
    </row>
    <row r="105" spans="1:21" s="5" customFormat="1" ht="12" customHeight="1" x14ac:dyDescent="0.2">
      <c r="A105" s="74"/>
      <c r="B105" s="555" t="str">
        <f>IF('Einkommen &amp; Vermögen Teilh. 1 '!B105="","",'Einkommen &amp; Vermögen Teilh. 1 '!B105)</f>
        <v/>
      </c>
      <c r="C105" s="555"/>
      <c r="D105" s="555"/>
      <c r="E105" s="555"/>
      <c r="F105" s="391"/>
      <c r="G105" s="385" t="str">
        <f>IF('Einkommen &amp; Vermögen Teilh. 1 '!G105="","",'Einkommen &amp; Vermögen Teilh. 1 '!G105)</f>
        <v/>
      </c>
      <c r="H105" s="98"/>
      <c r="I105" s="99"/>
      <c r="J105" s="85"/>
      <c r="K105" s="49" t="s">
        <v>29</v>
      </c>
      <c r="L105" s="22"/>
      <c r="M105" s="22"/>
      <c r="N105" s="22"/>
      <c r="O105" s="1"/>
      <c r="P105" s="1"/>
      <c r="Q105" s="1"/>
      <c r="R105" s="2"/>
      <c r="S105" s="2"/>
      <c r="U105" s="155"/>
    </row>
    <row r="106" spans="1:21" s="5" customFormat="1" ht="12" customHeight="1" x14ac:dyDescent="0.2">
      <c r="A106" s="74"/>
      <c r="B106" s="392"/>
      <c r="C106" s="396"/>
      <c r="D106" s="392"/>
      <c r="E106" s="397" t="s">
        <v>16</v>
      </c>
      <c r="F106" s="392"/>
      <c r="G106" s="398" t="str">
        <f>IF(SUM(G97:G105)=0,"",SUM(G97:G105))</f>
        <v/>
      </c>
      <c r="H106" s="98"/>
      <c r="I106" s="84"/>
      <c r="J106" s="85"/>
      <c r="K106" s="68" t="str">
        <f>IF(G106="","",IF(R106&lt;0.01,(R106*$O$74/100)*-1,R106*$O$74/100))</f>
        <v/>
      </c>
      <c r="L106" s="22"/>
      <c r="M106" s="22"/>
      <c r="N106" s="22"/>
      <c r="O106" s="1"/>
      <c r="P106" s="1"/>
      <c r="Q106" s="122"/>
      <c r="R106" s="405">
        <f>IF(G106="",0,IF(G106&gt;0.01,G106,G106*-1))</f>
        <v>0</v>
      </c>
      <c r="S106" s="406"/>
      <c r="U106" s="155" t="s">
        <v>105</v>
      </c>
    </row>
    <row r="107" spans="1:21" s="5" customFormat="1" ht="12" customHeight="1" x14ac:dyDescent="0.2">
      <c r="A107" s="74"/>
      <c r="B107" s="390"/>
      <c r="C107" s="390"/>
      <c r="D107" s="390"/>
      <c r="E107" s="390"/>
      <c r="F107" s="391"/>
      <c r="G107" s="391"/>
      <c r="H107" s="98"/>
      <c r="I107" s="84"/>
      <c r="J107" s="85"/>
      <c r="K107" s="86"/>
      <c r="L107" s="22"/>
      <c r="M107" s="22"/>
      <c r="N107" s="22"/>
      <c r="O107" s="1"/>
      <c r="P107" s="1"/>
      <c r="Q107" s="1"/>
      <c r="R107" s="2"/>
      <c r="S107" s="2"/>
      <c r="U107" s="155"/>
    </row>
    <row r="108" spans="1:21" s="5" customFormat="1" ht="12" customHeight="1" x14ac:dyDescent="0.2">
      <c r="A108" s="74"/>
      <c r="B108" s="392" t="s">
        <v>102</v>
      </c>
      <c r="C108" s="390"/>
      <c r="D108" s="390"/>
      <c r="E108" s="391"/>
      <c r="F108" s="391"/>
      <c r="G108" s="390"/>
      <c r="H108" s="22"/>
      <c r="I108" s="55"/>
      <c r="J108" s="106"/>
      <c r="K108" s="56"/>
      <c r="L108" s="22"/>
      <c r="M108" s="89" t="s">
        <v>88</v>
      </c>
      <c r="O108" s="1"/>
      <c r="P108" s="1"/>
      <c r="Q108" s="1"/>
      <c r="R108" s="2"/>
      <c r="S108" s="2"/>
      <c r="U108" s="155"/>
    </row>
    <row r="109" spans="1:21" s="5" customFormat="1" ht="12" customHeight="1" x14ac:dyDescent="0.2">
      <c r="A109" s="74"/>
      <c r="B109" s="392" t="s">
        <v>28</v>
      </c>
      <c r="C109" s="390"/>
      <c r="D109" s="390"/>
      <c r="E109" s="393" t="s">
        <v>24</v>
      </c>
      <c r="F109" s="394"/>
      <c r="G109" s="381" t="s">
        <v>26</v>
      </c>
      <c r="H109" s="69"/>
      <c r="I109" s="47" t="s">
        <v>24</v>
      </c>
      <c r="J109" s="48"/>
      <c r="K109" s="49" t="s">
        <v>26</v>
      </c>
      <c r="L109" s="22"/>
      <c r="M109" s="90" t="s">
        <v>89</v>
      </c>
      <c r="O109" s="1"/>
      <c r="P109" s="1"/>
      <c r="Q109" s="1"/>
      <c r="R109" s="2"/>
      <c r="S109" s="2"/>
      <c r="U109" s="155"/>
    </row>
    <row r="110" spans="1:21" s="5" customFormat="1" ht="12" customHeight="1" x14ac:dyDescent="0.2">
      <c r="A110" s="74"/>
      <c r="B110" s="555" t="str">
        <f>IF('Einkommen &amp; Vermögen Teilh. 1 '!B110="","",'Einkommen &amp; Vermögen Teilh. 1 '!B110)</f>
        <v/>
      </c>
      <c r="C110" s="555"/>
      <c r="D110" s="390"/>
      <c r="E110" s="383" t="str">
        <f>IF('Einkommen &amp; Vermögen Teilh. 1 '!E110="","",'Einkommen &amp; Vermögen Teilh. 1 '!E110)</f>
        <v/>
      </c>
      <c r="F110" s="391"/>
      <c r="G110" s="383" t="str">
        <f>IF('Einkommen &amp; Vermögen Teilh. 1 '!G110="","",'Einkommen &amp; Vermögen Teilh. 1 '!G110)</f>
        <v/>
      </c>
      <c r="H110" s="22"/>
      <c r="I110" s="67" t="str">
        <f>IF(E110="","",E110*$O$74/100)</f>
        <v/>
      </c>
      <c r="J110" s="85"/>
      <c r="K110" s="68" t="str">
        <f>IF(G110="","",G110*$O$74/100)</f>
        <v/>
      </c>
      <c r="L110" s="22"/>
      <c r="M110" s="92" t="s">
        <v>90</v>
      </c>
      <c r="O110" s="405">
        <f>IF(E110="",0,E110)</f>
        <v>0</v>
      </c>
      <c r="P110" s="406"/>
      <c r="Q110" s="122"/>
      <c r="R110" s="405">
        <f>IF(G110="",0,G110)</f>
        <v>0</v>
      </c>
      <c r="S110" s="406"/>
      <c r="U110" s="155" t="s">
        <v>104</v>
      </c>
    </row>
    <row r="111" spans="1:21" s="5" customFormat="1" ht="12" customHeight="1" x14ac:dyDescent="0.2">
      <c r="A111" s="74"/>
      <c r="B111" s="392"/>
      <c r="C111" s="390"/>
      <c r="D111" s="390"/>
      <c r="E111" s="391"/>
      <c r="F111" s="391"/>
      <c r="G111" s="390"/>
      <c r="H111" s="22"/>
      <c r="I111" s="55"/>
      <c r="J111" s="97"/>
      <c r="K111" s="86"/>
      <c r="L111" s="22"/>
      <c r="M111" s="92" t="s">
        <v>91</v>
      </c>
      <c r="O111" s="1"/>
      <c r="P111" s="1"/>
      <c r="Q111" s="1"/>
      <c r="R111" s="2"/>
      <c r="S111" s="2"/>
      <c r="U111" s="155"/>
    </row>
    <row r="112" spans="1:21" s="5" customFormat="1" ht="12" customHeight="1" x14ac:dyDescent="0.2">
      <c r="A112" s="74"/>
      <c r="B112" s="565" t="s">
        <v>39</v>
      </c>
      <c r="C112" s="565"/>
      <c r="D112" s="565"/>
      <c r="E112" s="565"/>
      <c r="F112" s="391"/>
      <c r="G112" s="381" t="s">
        <v>29</v>
      </c>
      <c r="H112" s="22"/>
      <c r="I112" s="55"/>
      <c r="J112" s="97"/>
      <c r="K112" s="56"/>
      <c r="L112" s="22"/>
      <c r="M112" s="22"/>
      <c r="N112" s="22"/>
      <c r="O112" s="1"/>
      <c r="P112" s="1"/>
      <c r="Q112" s="1"/>
      <c r="R112" s="2"/>
      <c r="S112" s="2"/>
      <c r="U112" s="155"/>
    </row>
    <row r="113" spans="1:21" s="5" customFormat="1" ht="12" customHeight="1" x14ac:dyDescent="0.2">
      <c r="A113" s="74"/>
      <c r="B113" s="555" t="str">
        <f>IF('Einkommen &amp; Vermögen Teilh. 1 '!B113="","",'Einkommen &amp; Vermögen Teilh. 1 '!B113)</f>
        <v/>
      </c>
      <c r="C113" s="555"/>
      <c r="D113" s="555"/>
      <c r="E113" s="555"/>
      <c r="F113" s="391"/>
      <c r="G113" s="383" t="str">
        <f>IF('Einkommen &amp; Vermögen Teilh. 1 '!G113="","",'Einkommen &amp; Vermögen Teilh. 1 '!G113)</f>
        <v/>
      </c>
      <c r="H113" s="98"/>
      <c r="I113" s="99"/>
      <c r="J113" s="85"/>
      <c r="K113" s="101"/>
      <c r="L113" s="22"/>
      <c r="M113" s="22"/>
      <c r="N113" s="22"/>
      <c r="O113" s="1"/>
      <c r="P113" s="1"/>
      <c r="Q113" s="1"/>
      <c r="R113" s="2"/>
      <c r="S113" s="2"/>
      <c r="U113" s="155"/>
    </row>
    <row r="114" spans="1:21" s="5" customFormat="1" ht="12" customHeight="1" x14ac:dyDescent="0.2">
      <c r="A114" s="74"/>
      <c r="B114" s="555" t="str">
        <f>IF('Einkommen &amp; Vermögen Teilh. 1 '!B114="","",'Einkommen &amp; Vermögen Teilh. 1 '!B114)</f>
        <v/>
      </c>
      <c r="C114" s="555"/>
      <c r="D114" s="555"/>
      <c r="E114" s="555"/>
      <c r="F114" s="391"/>
      <c r="G114" s="385" t="str">
        <f>IF('Einkommen &amp; Vermögen Teilh. 1 '!G114="","",'Einkommen &amp; Vermögen Teilh. 1 '!G114)</f>
        <v/>
      </c>
      <c r="H114" s="98"/>
      <c r="I114" s="99"/>
      <c r="J114" s="85"/>
      <c r="K114" s="49" t="s">
        <v>29</v>
      </c>
      <c r="L114" s="22"/>
      <c r="M114" s="22"/>
      <c r="N114" s="22"/>
      <c r="O114" s="1"/>
      <c r="P114" s="1"/>
      <c r="Q114" s="1"/>
      <c r="R114" s="2"/>
      <c r="S114" s="2"/>
      <c r="U114" s="155"/>
    </row>
    <row r="115" spans="1:21" s="5" customFormat="1" ht="12" customHeight="1" x14ac:dyDescent="0.2">
      <c r="A115" s="74"/>
      <c r="B115" s="392"/>
      <c r="C115" s="396"/>
      <c r="D115" s="392"/>
      <c r="E115" s="397" t="s">
        <v>16</v>
      </c>
      <c r="F115" s="392"/>
      <c r="G115" s="398" t="str">
        <f>IF(SUM(G113:G114)=0,"",SUM(G113:G114))</f>
        <v/>
      </c>
      <c r="H115" s="98"/>
      <c r="I115" s="84"/>
      <c r="J115" s="85"/>
      <c r="K115" s="68" t="str">
        <f>IF(G115="","",IF(R115&lt;0.01,(R115*$O$74/100)*-1,R115*$O$74/100))</f>
        <v/>
      </c>
      <c r="L115" s="22"/>
      <c r="M115" s="22"/>
      <c r="N115" s="22"/>
      <c r="O115" s="1"/>
      <c r="P115" s="1"/>
      <c r="Q115" s="1"/>
      <c r="R115" s="405">
        <f>IF(G115="",0,IF(G115&gt;0.01,G115,G115*-1))</f>
        <v>0</v>
      </c>
      <c r="S115" s="406"/>
      <c r="U115" s="155" t="s">
        <v>105</v>
      </c>
    </row>
    <row r="116" spans="1:21" s="5" customFormat="1" ht="12" customHeight="1" x14ac:dyDescent="0.2">
      <c r="A116" s="74"/>
      <c r="B116" s="392"/>
      <c r="C116" s="396"/>
      <c r="D116" s="392"/>
      <c r="E116" s="399"/>
      <c r="F116" s="392"/>
      <c r="G116" s="399"/>
      <c r="H116" s="98"/>
      <c r="I116" s="84"/>
      <c r="J116" s="85"/>
      <c r="K116" s="86"/>
      <c r="L116" s="22"/>
      <c r="M116" s="22"/>
      <c r="N116" s="22"/>
      <c r="O116" s="1"/>
      <c r="P116" s="1"/>
      <c r="Q116" s="1"/>
      <c r="R116" s="2"/>
      <c r="S116" s="2"/>
      <c r="U116" s="155"/>
    </row>
    <row r="117" spans="1:21" s="5" customFormat="1" ht="12" customHeight="1" x14ac:dyDescent="0.2">
      <c r="A117" s="74"/>
      <c r="B117" s="392" t="s">
        <v>103</v>
      </c>
      <c r="C117" s="390"/>
      <c r="D117" s="390"/>
      <c r="E117" s="391"/>
      <c r="F117" s="391"/>
      <c r="G117" s="390"/>
      <c r="H117" s="22"/>
      <c r="I117" s="55"/>
      <c r="J117" s="106"/>
      <c r="K117" s="56"/>
      <c r="L117" s="22"/>
      <c r="M117" s="22"/>
      <c r="N117" s="22"/>
      <c r="O117" s="1"/>
      <c r="P117" s="1"/>
      <c r="Q117" s="1"/>
      <c r="R117" s="2"/>
      <c r="S117" s="2"/>
      <c r="U117" s="155"/>
    </row>
    <row r="118" spans="1:21" s="5" customFormat="1" ht="12" customHeight="1" x14ac:dyDescent="0.2">
      <c r="A118" s="74"/>
      <c r="B118" s="392" t="s">
        <v>28</v>
      </c>
      <c r="C118" s="390"/>
      <c r="D118" s="390"/>
      <c r="E118" s="393" t="s">
        <v>24</v>
      </c>
      <c r="F118" s="394"/>
      <c r="G118" s="381" t="s">
        <v>26</v>
      </c>
      <c r="H118" s="69"/>
      <c r="I118" s="47" t="s">
        <v>24</v>
      </c>
      <c r="J118" s="48"/>
      <c r="K118" s="49" t="s">
        <v>26</v>
      </c>
      <c r="L118" s="22"/>
      <c r="M118" s="22"/>
      <c r="N118" s="22"/>
      <c r="O118" s="1"/>
      <c r="P118" s="1"/>
      <c r="Q118" s="1"/>
      <c r="R118" s="2"/>
      <c r="S118" s="2"/>
      <c r="U118" s="155"/>
    </row>
    <row r="119" spans="1:21" s="5" customFormat="1" ht="12" customHeight="1" x14ac:dyDescent="0.2">
      <c r="A119" s="74"/>
      <c r="B119" s="555" t="str">
        <f>IF('Einkommen &amp; Vermögen Teilh. 1 '!B119="","",'Einkommen &amp; Vermögen Teilh. 1 '!B119)</f>
        <v/>
      </c>
      <c r="C119" s="555"/>
      <c r="D119" s="390"/>
      <c r="E119" s="383" t="str">
        <f>IF('Einkommen &amp; Vermögen Teilh. 1 '!E119="","",'Einkommen &amp; Vermögen Teilh. 1 '!E119)</f>
        <v/>
      </c>
      <c r="F119" s="391"/>
      <c r="G119" s="383" t="str">
        <f>IF('Einkommen &amp; Vermögen Teilh. 1 '!G119="","",'Einkommen &amp; Vermögen Teilh. 1 '!G119)</f>
        <v/>
      </c>
      <c r="H119" s="22"/>
      <c r="I119" s="67" t="str">
        <f>IF(E119="","",E119*$O$74/100)</f>
        <v/>
      </c>
      <c r="J119" s="85"/>
      <c r="K119" s="68" t="str">
        <f>IF(G119="","",G119*$O$74/100)</f>
        <v/>
      </c>
      <c r="L119" s="22"/>
      <c r="M119" s="22"/>
      <c r="N119" s="22"/>
      <c r="O119" s="405">
        <f>IF(E119="",0,E119)</f>
        <v>0</v>
      </c>
      <c r="P119" s="406"/>
      <c r="Q119" s="122"/>
      <c r="R119" s="405">
        <f>IF(G119="",0,G119)</f>
        <v>0</v>
      </c>
      <c r="S119" s="406"/>
      <c r="U119" s="155" t="s">
        <v>104</v>
      </c>
    </row>
    <row r="120" spans="1:21" s="5" customFormat="1" ht="12" customHeight="1" x14ac:dyDescent="0.2">
      <c r="A120" s="74"/>
      <c r="B120" s="392"/>
      <c r="C120" s="390"/>
      <c r="D120" s="390"/>
      <c r="E120" s="391"/>
      <c r="F120" s="391"/>
      <c r="G120" s="390"/>
      <c r="H120" s="22"/>
      <c r="I120" s="55"/>
      <c r="J120" s="97"/>
      <c r="K120" s="86"/>
      <c r="L120" s="22"/>
      <c r="M120" s="22"/>
      <c r="N120" s="22"/>
      <c r="O120" s="1"/>
      <c r="P120" s="1"/>
      <c r="Q120" s="1"/>
      <c r="R120" s="2"/>
      <c r="S120" s="2"/>
      <c r="U120" s="155"/>
    </row>
    <row r="121" spans="1:21" s="5" customFormat="1" ht="12" customHeight="1" x14ac:dyDescent="0.2">
      <c r="A121" s="74"/>
      <c r="B121" s="565" t="s">
        <v>39</v>
      </c>
      <c r="C121" s="565"/>
      <c r="D121" s="565"/>
      <c r="E121" s="565"/>
      <c r="F121" s="391"/>
      <c r="G121" s="381" t="s">
        <v>29</v>
      </c>
      <c r="H121" s="22"/>
      <c r="I121" s="55"/>
      <c r="J121" s="97"/>
      <c r="K121" s="56"/>
      <c r="L121" s="22"/>
      <c r="M121" s="22"/>
      <c r="N121" s="22"/>
      <c r="O121" s="1"/>
      <c r="P121" s="1"/>
      <c r="Q121" s="1"/>
      <c r="R121" s="2"/>
      <c r="S121" s="2"/>
      <c r="U121" s="155"/>
    </row>
    <row r="122" spans="1:21" s="5" customFormat="1" ht="12" customHeight="1" x14ac:dyDescent="0.2">
      <c r="A122" s="74"/>
      <c r="B122" s="555"/>
      <c r="C122" s="555"/>
      <c r="D122" s="555"/>
      <c r="E122" s="555"/>
      <c r="F122" s="391"/>
      <c r="G122" s="383" t="str">
        <f>IF('Einkommen &amp; Vermögen Teilh. 1 '!G122="","",'Einkommen &amp; Vermögen Teilh. 1 '!G122)</f>
        <v/>
      </c>
      <c r="H122" s="98"/>
      <c r="I122" s="99"/>
      <c r="J122" s="85"/>
      <c r="K122" s="101"/>
      <c r="L122" s="22"/>
      <c r="M122" s="22"/>
      <c r="N122" s="22"/>
      <c r="O122" s="1"/>
      <c r="P122" s="1"/>
      <c r="Q122" s="1"/>
      <c r="R122" s="2"/>
      <c r="S122" s="2"/>
      <c r="U122" s="155"/>
    </row>
    <row r="123" spans="1:21" s="5" customFormat="1" ht="12" customHeight="1" x14ac:dyDescent="0.2">
      <c r="A123" s="74"/>
      <c r="B123" s="566"/>
      <c r="C123" s="566"/>
      <c r="D123" s="566"/>
      <c r="E123" s="566"/>
      <c r="F123" s="391"/>
      <c r="G123" s="385" t="str">
        <f>IF('Einkommen &amp; Vermögen Teilh. 1 '!G123="","",'Einkommen &amp; Vermögen Teilh. 1 '!G123)</f>
        <v/>
      </c>
      <c r="H123" s="98"/>
      <c r="I123" s="99"/>
      <c r="J123" s="85"/>
      <c r="K123" s="49" t="s">
        <v>29</v>
      </c>
      <c r="L123" s="22"/>
      <c r="M123" s="22"/>
      <c r="N123" s="22"/>
      <c r="O123" s="1"/>
      <c r="P123" s="1"/>
      <c r="Q123" s="1"/>
      <c r="R123" s="2"/>
      <c r="S123" s="2"/>
      <c r="U123" s="155"/>
    </row>
    <row r="124" spans="1:21" s="5" customFormat="1" ht="12" customHeight="1" x14ac:dyDescent="0.2">
      <c r="A124" s="74"/>
      <c r="B124" s="392"/>
      <c r="C124" s="396"/>
      <c r="D124" s="392"/>
      <c r="E124" s="397" t="s">
        <v>16</v>
      </c>
      <c r="F124" s="392"/>
      <c r="G124" s="398" t="str">
        <f>IF(SUM(G122:G123)=0,"",SUM(G122:G123))</f>
        <v/>
      </c>
      <c r="H124" s="98"/>
      <c r="I124" s="84"/>
      <c r="J124" s="85"/>
      <c r="K124" s="68" t="str">
        <f>IF(G124="","",IF(R124&lt;0.01,(R124*$O$74/100)*-1,R124*$O$74/100))</f>
        <v/>
      </c>
      <c r="L124" s="22"/>
      <c r="M124" s="22"/>
      <c r="N124" s="22"/>
      <c r="O124" s="1"/>
      <c r="P124" s="1"/>
      <c r="Q124" s="1"/>
      <c r="R124" s="405">
        <f>IF(G124="",0,IF(G124&gt;0.01,G124,G124*-1))</f>
        <v>0</v>
      </c>
      <c r="S124" s="406"/>
      <c r="U124" s="155" t="s">
        <v>105</v>
      </c>
    </row>
    <row r="125" spans="1:21" s="5" customFormat="1" ht="12" customHeight="1" x14ac:dyDescent="0.2">
      <c r="A125" s="74"/>
      <c r="B125" s="392"/>
      <c r="C125" s="400"/>
      <c r="D125" s="392"/>
      <c r="E125" s="399"/>
      <c r="F125" s="392"/>
      <c r="G125" s="399"/>
      <c r="H125" s="98"/>
      <c r="I125" s="84"/>
      <c r="J125" s="85"/>
      <c r="K125" s="86"/>
      <c r="L125" s="22"/>
      <c r="M125" s="22"/>
      <c r="N125" s="22"/>
      <c r="O125" s="1"/>
      <c r="P125" s="1"/>
      <c r="Q125" s="1"/>
      <c r="R125" s="2"/>
      <c r="S125" s="2"/>
      <c r="U125" s="155"/>
    </row>
    <row r="126" spans="1:21" s="5" customFormat="1" ht="15" customHeight="1" x14ac:dyDescent="0.2">
      <c r="A126" s="60" t="s">
        <v>12</v>
      </c>
      <c r="B126" s="389" t="s">
        <v>61</v>
      </c>
      <c r="C126" s="390"/>
      <c r="D126" s="390"/>
      <c r="E126" s="381" t="s">
        <v>41</v>
      </c>
      <c r="F126" s="401"/>
      <c r="G126" s="381" t="s">
        <v>62</v>
      </c>
      <c r="H126" s="72"/>
      <c r="I126" s="57" t="s">
        <v>41</v>
      </c>
      <c r="J126" s="53"/>
      <c r="K126" s="58" t="s">
        <v>62</v>
      </c>
      <c r="L126" s="22"/>
      <c r="M126" s="22"/>
      <c r="N126" s="22"/>
      <c r="O126" s="1"/>
      <c r="P126" s="1"/>
      <c r="Q126" s="1"/>
      <c r="R126" s="2"/>
      <c r="S126" s="2"/>
      <c r="U126" s="155"/>
    </row>
    <row r="127" spans="1:21" s="5" customFormat="1" ht="12" customHeight="1" x14ac:dyDescent="0.2">
      <c r="A127" s="105"/>
      <c r="B127" s="555" t="str">
        <f>IF('Einkommen &amp; Vermögen Teilh. 1 '!B127="","",'Einkommen &amp; Vermögen Teilh. 1 '!B127)</f>
        <v/>
      </c>
      <c r="C127" s="555"/>
      <c r="D127" s="390"/>
      <c r="E127" s="383" t="str">
        <f>IF('Einkommen &amp; Vermögen Teilh. 1 '!E127="","",'Einkommen &amp; Vermögen Teilh. 1 '!E127)</f>
        <v/>
      </c>
      <c r="F127" s="384"/>
      <c r="G127" s="383" t="str">
        <f>IF('Einkommen &amp; Vermögen Teilh. 1 '!G127="","",'Einkommen &amp; Vermögen Teilh. 1 '!G127)</f>
        <v/>
      </c>
      <c r="H127" s="98"/>
      <c r="I127" s="162" t="str">
        <f t="shared" ref="I127:I128" si="2">IF(E127="","",IF(E127&lt;0.01,(E127*$O$74/100)*-1,E127*$O$74/100))</f>
        <v/>
      </c>
      <c r="J127" s="85"/>
      <c r="K127" s="88" t="str">
        <f t="shared" ref="K127:K128" si="3">IF(G127="","",IF(G127&lt;0.01,(G127*$O$74/100)*-1,G127*$O$74/100))</f>
        <v/>
      </c>
      <c r="L127" s="22"/>
      <c r="M127" s="22"/>
      <c r="N127" s="22"/>
      <c r="O127" s="1"/>
      <c r="P127" s="1"/>
      <c r="Q127" s="1"/>
      <c r="R127" s="2"/>
      <c r="S127" s="2"/>
      <c r="U127" s="155"/>
    </row>
    <row r="128" spans="1:21" s="5" customFormat="1" ht="12" customHeight="1" x14ac:dyDescent="0.2">
      <c r="A128" s="105"/>
      <c r="B128" s="555" t="str">
        <f>IF('Einkommen &amp; Vermögen Teilh. 1 '!B128="","",'Einkommen &amp; Vermögen Teilh. 1 '!B128)</f>
        <v/>
      </c>
      <c r="C128" s="555"/>
      <c r="D128" s="390"/>
      <c r="E128" s="383" t="str">
        <f>IF('Einkommen &amp; Vermögen Teilh. 1 '!E128="","",'Einkommen &amp; Vermögen Teilh. 1 '!E128)</f>
        <v/>
      </c>
      <c r="F128" s="384"/>
      <c r="G128" s="383" t="str">
        <f>IF('Einkommen &amp; Vermögen Teilh. 1 '!G128="","",'Einkommen &amp; Vermögen Teilh. 1 '!G128)</f>
        <v/>
      </c>
      <c r="H128" s="98"/>
      <c r="I128" s="87" t="str">
        <f t="shared" si="2"/>
        <v/>
      </c>
      <c r="J128" s="85"/>
      <c r="K128" s="88" t="str">
        <f t="shared" si="3"/>
        <v/>
      </c>
      <c r="L128" s="22"/>
      <c r="M128" s="90" t="s">
        <v>92</v>
      </c>
      <c r="O128" s="1"/>
      <c r="P128" s="1"/>
      <c r="Q128" s="1"/>
      <c r="R128" s="2"/>
      <c r="S128" s="2"/>
      <c r="U128" s="155"/>
    </row>
    <row r="129" spans="1:21" s="5" customFormat="1" ht="12" customHeight="1" x14ac:dyDescent="0.2">
      <c r="A129" s="105"/>
      <c r="B129" s="555" t="str">
        <f>IF('Einkommen &amp; Vermögen Teilh. 1 '!B129="","",'Einkommen &amp; Vermögen Teilh. 1 '!B129)</f>
        <v/>
      </c>
      <c r="C129" s="555"/>
      <c r="D129" s="390"/>
      <c r="E129" s="383" t="str">
        <f>IF('Einkommen &amp; Vermögen Teilh. 1 '!E129="","",'Einkommen &amp; Vermögen Teilh. 1 '!E129)</f>
        <v/>
      </c>
      <c r="F129" s="384"/>
      <c r="G129" s="383" t="str">
        <f>IF('Einkommen &amp; Vermögen Teilh. 1 '!G129="","",'Einkommen &amp; Vermögen Teilh. 1 '!G129)</f>
        <v/>
      </c>
      <c r="H129" s="98"/>
      <c r="I129" s="87" t="str">
        <f>IF(E129="","",IF(E129&lt;0.01,(E129*$O$74/100)*-1,E129*$O$74/100))</f>
        <v/>
      </c>
      <c r="J129" s="85"/>
      <c r="K129" s="88" t="str">
        <f>IF(G129="","",IF(G129&lt;0.01,(G129*$O$74/100)*-1,G129*$O$74/100))</f>
        <v/>
      </c>
      <c r="L129" s="22"/>
      <c r="M129" s="90" t="s">
        <v>93</v>
      </c>
      <c r="O129" s="1"/>
      <c r="P129" s="1"/>
      <c r="Q129" s="1"/>
      <c r="R129" s="2"/>
      <c r="S129" s="2"/>
      <c r="U129" s="155"/>
    </row>
    <row r="130" spans="1:21" s="5" customFormat="1" ht="12" customHeight="1" x14ac:dyDescent="0.2">
      <c r="A130" s="105"/>
      <c r="B130" s="555" t="str">
        <f>IF('Einkommen &amp; Vermögen Teilh. 1 '!B130="","",'Einkommen &amp; Vermögen Teilh. 1 '!B130)</f>
        <v/>
      </c>
      <c r="C130" s="555"/>
      <c r="D130" s="390"/>
      <c r="E130" s="383" t="str">
        <f>IF('Einkommen &amp; Vermögen Teilh. 1 '!E130="","",'Einkommen &amp; Vermögen Teilh. 1 '!E130)</f>
        <v/>
      </c>
      <c r="F130" s="384"/>
      <c r="G130" s="383" t="str">
        <f>IF('Einkommen &amp; Vermögen Teilh. 1 '!G130="","",'Einkommen &amp; Vermögen Teilh. 1 '!G130)</f>
        <v/>
      </c>
      <c r="H130" s="98"/>
      <c r="I130" s="87" t="str">
        <f t="shared" ref="I130:I132" si="4">IF(E130="","",IF(E130&lt;0.01,(E130*$O$74/100)*-1,E130*$O$74/100))</f>
        <v/>
      </c>
      <c r="J130" s="85"/>
      <c r="K130" s="88" t="str">
        <f t="shared" ref="K130:K132" si="5">IF(G130="","",IF(G130&lt;0.01,(G130*$O$74/100)*-1,G130*$O$74/100))</f>
        <v/>
      </c>
      <c r="L130" s="22"/>
      <c r="M130" s="92" t="s">
        <v>94</v>
      </c>
      <c r="O130" s="1"/>
      <c r="P130" s="1"/>
      <c r="Q130" s="1"/>
      <c r="R130" s="2"/>
      <c r="S130" s="2"/>
      <c r="U130" s="155"/>
    </row>
    <row r="131" spans="1:21" s="5" customFormat="1" ht="12" customHeight="1" x14ac:dyDescent="0.2">
      <c r="A131" s="105"/>
      <c r="B131" s="555" t="str">
        <f>IF('Einkommen &amp; Vermögen Teilh. 1 '!B131="","",'Einkommen &amp; Vermögen Teilh. 1 '!B131)</f>
        <v/>
      </c>
      <c r="C131" s="555"/>
      <c r="D131" s="390"/>
      <c r="E131" s="383" t="str">
        <f>IF('Einkommen &amp; Vermögen Teilh. 1 '!E131="","",'Einkommen &amp; Vermögen Teilh. 1 '!E131)</f>
        <v/>
      </c>
      <c r="F131" s="384"/>
      <c r="G131" s="383" t="str">
        <f>IF('Einkommen &amp; Vermögen Teilh. 1 '!G131="","",'Einkommen &amp; Vermögen Teilh. 1 '!G131)</f>
        <v/>
      </c>
      <c r="H131" s="98"/>
      <c r="I131" s="87" t="str">
        <f t="shared" si="4"/>
        <v/>
      </c>
      <c r="J131" s="85"/>
      <c r="K131" s="88" t="str">
        <f t="shared" si="5"/>
        <v/>
      </c>
      <c r="L131" s="22"/>
      <c r="M131" s="92" t="s">
        <v>91</v>
      </c>
      <c r="O131" s="1"/>
      <c r="P131" s="1"/>
      <c r="Q131" s="1"/>
      <c r="R131" s="2"/>
      <c r="S131" s="2"/>
      <c r="U131" s="155"/>
    </row>
    <row r="132" spans="1:21" s="5" customFormat="1" ht="12" customHeight="1" x14ac:dyDescent="0.2">
      <c r="A132" s="105"/>
      <c r="B132" s="555" t="str">
        <f>IF('Einkommen &amp; Vermögen Teilh. 1 '!B132="","",'Einkommen &amp; Vermögen Teilh. 1 '!B132)</f>
        <v/>
      </c>
      <c r="C132" s="555"/>
      <c r="D132" s="390"/>
      <c r="E132" s="385" t="str">
        <f>IF('Einkommen &amp; Vermögen Teilh. 1 '!E132="","",'Einkommen &amp; Vermögen Teilh. 1 '!E132)</f>
        <v/>
      </c>
      <c r="F132" s="384"/>
      <c r="G132" s="385" t="str">
        <f>IF('Einkommen &amp; Vermögen Teilh. 1 '!G132="","",'Einkommen &amp; Vermögen Teilh. 1 '!G132)</f>
        <v/>
      </c>
      <c r="H132" s="98"/>
      <c r="I132" s="163" t="str">
        <f t="shared" si="4"/>
        <v/>
      </c>
      <c r="J132" s="85"/>
      <c r="K132" s="88" t="str">
        <f t="shared" si="5"/>
        <v/>
      </c>
      <c r="L132" s="102"/>
      <c r="M132" s="102"/>
      <c r="N132" s="22"/>
      <c r="O132" s="1"/>
      <c r="P132" s="1"/>
      <c r="Q132" s="1"/>
      <c r="R132" s="2"/>
      <c r="S132" s="2"/>
      <c r="U132" s="155"/>
    </row>
    <row r="133" spans="1:21" s="5" customFormat="1" ht="12" customHeight="1" x14ac:dyDescent="0.2">
      <c r="A133" s="105"/>
      <c r="B133" s="375"/>
      <c r="C133" s="387" t="s">
        <v>16</v>
      </c>
      <c r="D133" s="375"/>
      <c r="E133" s="388" t="str">
        <f>IF(SUM(E127:E132)=0,"",SUM(E127:E132))</f>
        <v/>
      </c>
      <c r="F133" s="384"/>
      <c r="G133" s="388" t="str">
        <f>IF(SUM(G127:G132)=0,"",SUM(G127:G132))</f>
        <v/>
      </c>
      <c r="H133" s="98"/>
      <c r="I133" s="156" t="str">
        <f>IF(E133="","",IF(O133&lt;0.01,(O133*$O$74/100)*-1,O133*$O$74/100))</f>
        <v/>
      </c>
      <c r="J133" s="54"/>
      <c r="K133" s="68" t="str">
        <f>IF(G133="","",IF(R133&lt;0.01,(R133*$O$74/100)*-1,R133*$O$74/100))</f>
        <v/>
      </c>
      <c r="L133" s="102"/>
      <c r="M133" s="102"/>
      <c r="N133" s="22"/>
      <c r="O133" s="405">
        <f>IF(E133="",0,IF(E133&gt;0.01,E133,E133*-1))</f>
        <v>0</v>
      </c>
      <c r="P133" s="406"/>
      <c r="Q133" s="122"/>
      <c r="R133" s="405">
        <f>IF(G133="",0,IF(G133&gt;0.01,G133,G133*-1))</f>
        <v>0</v>
      </c>
      <c r="S133" s="406"/>
      <c r="U133" s="155" t="s">
        <v>105</v>
      </c>
    </row>
    <row r="134" spans="1:21" s="5" customFormat="1" ht="12" customHeight="1" x14ac:dyDescent="0.2">
      <c r="A134" s="74"/>
      <c r="B134" s="390"/>
      <c r="C134" s="390"/>
      <c r="D134" s="375"/>
      <c r="E134" s="375"/>
      <c r="F134" s="384"/>
      <c r="G134" s="391"/>
      <c r="H134" s="98"/>
      <c r="I134" s="84"/>
      <c r="J134" s="85"/>
      <c r="K134" s="86"/>
      <c r="L134" s="22"/>
      <c r="M134" s="22"/>
      <c r="N134" s="22"/>
      <c r="O134" s="1"/>
      <c r="P134" s="1"/>
      <c r="Q134" s="1"/>
      <c r="R134" s="2"/>
      <c r="S134" s="2"/>
      <c r="U134" s="155"/>
    </row>
    <row r="135" spans="1:21" s="5" customFormat="1" ht="15" customHeight="1" x14ac:dyDescent="0.2">
      <c r="A135" s="60" t="s">
        <v>13</v>
      </c>
      <c r="B135" s="567" t="s">
        <v>69</v>
      </c>
      <c r="C135" s="567"/>
      <c r="D135" s="567"/>
      <c r="E135" s="375"/>
      <c r="F135" s="375"/>
      <c r="G135" s="375"/>
      <c r="H135" s="98"/>
      <c r="I135" s="84"/>
      <c r="J135" s="85"/>
      <c r="K135" s="86"/>
      <c r="L135" s="22"/>
      <c r="M135" s="22"/>
      <c r="N135" s="108"/>
      <c r="O135" s="1"/>
      <c r="P135" s="1"/>
      <c r="Q135" s="1"/>
      <c r="R135" s="149"/>
      <c r="S135" s="2"/>
      <c r="U135" s="155"/>
    </row>
    <row r="136" spans="1:21" s="5" customFormat="1" ht="12" customHeight="1" x14ac:dyDescent="0.2">
      <c r="A136" s="79"/>
      <c r="B136" s="402" t="s">
        <v>106</v>
      </c>
      <c r="C136" s="390"/>
      <c r="D136" s="375"/>
      <c r="E136" s="393" t="s">
        <v>64</v>
      </c>
      <c r="F136" s="403"/>
      <c r="G136" s="381" t="s">
        <v>109</v>
      </c>
      <c r="H136" s="72"/>
      <c r="I136" s="57" t="s">
        <v>64</v>
      </c>
      <c r="J136" s="48"/>
      <c r="K136" s="58" t="s">
        <v>109</v>
      </c>
      <c r="L136" s="22"/>
      <c r="M136" s="22"/>
      <c r="N136" s="22"/>
      <c r="O136" s="1"/>
      <c r="P136" s="1"/>
      <c r="Q136" s="1"/>
      <c r="R136" s="149"/>
      <c r="S136" s="2"/>
      <c r="U136" s="155"/>
    </row>
    <row r="137" spans="1:21" s="5" customFormat="1" ht="12" customHeight="1" x14ac:dyDescent="0.2">
      <c r="A137" s="22"/>
      <c r="B137" s="555" t="str">
        <f>IF('Einkommen &amp; Vermögen Teilh. 1 '!B137="","",'Einkommen &amp; Vermögen Teilh. 1 '!B137)</f>
        <v/>
      </c>
      <c r="C137" s="555"/>
      <c r="D137" s="390"/>
      <c r="E137" s="383" t="str">
        <f>IF('Einkommen &amp; Vermögen Teilh. 1 '!E137="","",'Einkommen &amp; Vermögen Teilh. 1 '!E137)</f>
        <v/>
      </c>
      <c r="F137" s="391"/>
      <c r="G137" s="383" t="str">
        <f>IF('Einkommen &amp; Vermögen Teilh. 1 '!G137="","",'Einkommen &amp; Vermögen Teilh. 1 '!G137)</f>
        <v/>
      </c>
      <c r="H137" s="22"/>
      <c r="I137" s="84" t="str">
        <f>IF(E137="","",E137*$O$74/100)</f>
        <v/>
      </c>
      <c r="J137" s="85"/>
      <c r="K137" s="86" t="str">
        <f>IF(G137="","",G137*$O$74/100)</f>
        <v/>
      </c>
      <c r="L137" s="22"/>
      <c r="M137" s="90" t="s">
        <v>95</v>
      </c>
      <c r="O137" s="1"/>
      <c r="P137" s="1"/>
      <c r="Q137" s="1"/>
      <c r="R137" s="150"/>
      <c r="S137" s="2"/>
      <c r="U137" s="155"/>
    </row>
    <row r="138" spans="1:21" s="5" customFormat="1" ht="12" customHeight="1" x14ac:dyDescent="0.2">
      <c r="A138" s="22"/>
      <c r="B138" s="555" t="str">
        <f>IF('Einkommen &amp; Vermögen Teilh. 1 '!B138="","",'Einkommen &amp; Vermögen Teilh. 1 '!B138)</f>
        <v/>
      </c>
      <c r="C138" s="555"/>
      <c r="D138" s="390"/>
      <c r="E138" s="383" t="str">
        <f>IF('Einkommen &amp; Vermögen Teilh. 1 '!E138="","",'Einkommen &amp; Vermögen Teilh. 1 '!E138)</f>
        <v/>
      </c>
      <c r="F138" s="391"/>
      <c r="G138" s="383" t="str">
        <f>IF('Einkommen &amp; Vermögen Teilh. 1 '!G138="","",'Einkommen &amp; Vermögen Teilh. 1 '!G138)</f>
        <v/>
      </c>
      <c r="H138" s="22"/>
      <c r="I138" s="87" t="str">
        <f t="shared" ref="I138:I141" si="6">IF(E138="","",E138*$O$74/100)</f>
        <v/>
      </c>
      <c r="J138" s="85"/>
      <c r="K138" s="88" t="str">
        <f t="shared" ref="K138:K141" si="7">IF(G138="","",G138*$O$74/100)</f>
        <v/>
      </c>
      <c r="L138" s="22"/>
      <c r="M138" s="90" t="s">
        <v>96</v>
      </c>
      <c r="O138" s="1"/>
      <c r="P138" s="1"/>
      <c r="Q138" s="1"/>
      <c r="R138" s="1"/>
      <c r="S138" s="2"/>
      <c r="U138" s="155"/>
    </row>
    <row r="139" spans="1:21" s="5" customFormat="1" ht="12" customHeight="1" x14ac:dyDescent="0.2">
      <c r="A139" s="22"/>
      <c r="B139" s="555" t="str">
        <f>IF('Einkommen &amp; Vermögen Teilh. 1 '!B139="","",'Einkommen &amp; Vermögen Teilh. 1 '!B139)</f>
        <v/>
      </c>
      <c r="C139" s="555"/>
      <c r="D139" s="390"/>
      <c r="E139" s="383" t="str">
        <f>IF('Einkommen &amp; Vermögen Teilh. 1 '!E139="","",'Einkommen &amp; Vermögen Teilh. 1 '!E139)</f>
        <v/>
      </c>
      <c r="F139" s="391"/>
      <c r="G139" s="383" t="str">
        <f>IF('Einkommen &amp; Vermögen Teilh. 1 '!G139="","",'Einkommen &amp; Vermögen Teilh. 1 '!G139)</f>
        <v/>
      </c>
      <c r="H139" s="22"/>
      <c r="I139" s="87" t="str">
        <f t="shared" si="6"/>
        <v/>
      </c>
      <c r="J139" s="85"/>
      <c r="K139" s="88" t="str">
        <f t="shared" si="7"/>
        <v/>
      </c>
      <c r="L139" s="22"/>
      <c r="M139" s="90" t="s">
        <v>97</v>
      </c>
      <c r="O139" s="1"/>
      <c r="P139" s="1"/>
      <c r="Q139" s="1"/>
      <c r="R139" s="151"/>
      <c r="S139" s="2"/>
      <c r="U139" s="155"/>
    </row>
    <row r="140" spans="1:21" s="5" customFormat="1" ht="12" customHeight="1" x14ac:dyDescent="0.2">
      <c r="A140" s="22"/>
      <c r="B140" s="555" t="str">
        <f>IF('Einkommen &amp; Vermögen Teilh. 1 '!B140="","",'Einkommen &amp; Vermögen Teilh. 1 '!B140)</f>
        <v/>
      </c>
      <c r="C140" s="555"/>
      <c r="D140" s="390"/>
      <c r="E140" s="383" t="str">
        <f>IF('Einkommen &amp; Vermögen Teilh. 1 '!E140="","",'Einkommen &amp; Vermögen Teilh. 1 '!E140)</f>
        <v/>
      </c>
      <c r="F140" s="391"/>
      <c r="G140" s="383" t="str">
        <f>IF('Einkommen &amp; Vermögen Teilh. 1 '!G140="","",'Einkommen &amp; Vermögen Teilh. 1 '!G140)</f>
        <v/>
      </c>
      <c r="H140" s="22"/>
      <c r="I140" s="87" t="str">
        <f t="shared" si="6"/>
        <v/>
      </c>
      <c r="J140" s="85"/>
      <c r="K140" s="88" t="str">
        <f t="shared" si="7"/>
        <v/>
      </c>
      <c r="L140" s="22"/>
      <c r="M140" s="92" t="s">
        <v>98</v>
      </c>
      <c r="O140" s="1"/>
      <c r="P140" s="1"/>
      <c r="Q140" s="1"/>
      <c r="R140" s="152"/>
      <c r="S140" s="2"/>
      <c r="U140" s="155"/>
    </row>
    <row r="141" spans="1:21" s="5" customFormat="1" ht="12" customHeight="1" x14ac:dyDescent="0.2">
      <c r="A141" s="105"/>
      <c r="B141" s="555" t="str">
        <f>IF('Einkommen &amp; Vermögen Teilh. 1 '!B141="","",'Einkommen &amp; Vermögen Teilh. 1 '!B141)</f>
        <v/>
      </c>
      <c r="C141" s="555"/>
      <c r="D141" s="390"/>
      <c r="E141" s="385" t="str">
        <f>IF('Einkommen &amp; Vermögen Teilh. 1 '!E141="","",'Einkommen &amp; Vermögen Teilh. 1 '!E141)</f>
        <v/>
      </c>
      <c r="F141" s="391"/>
      <c r="G141" s="385" t="str">
        <f>IF('Einkommen &amp; Vermögen Teilh. 1 '!G141="","",'Einkommen &amp; Vermögen Teilh. 1 '!G141)</f>
        <v/>
      </c>
      <c r="H141" s="22"/>
      <c r="I141" s="84" t="str">
        <f t="shared" si="6"/>
        <v/>
      </c>
      <c r="J141" s="85"/>
      <c r="K141" s="86" t="str">
        <f t="shared" si="7"/>
        <v/>
      </c>
      <c r="L141" s="22"/>
      <c r="M141" s="92" t="s">
        <v>99</v>
      </c>
      <c r="O141" s="1"/>
      <c r="P141" s="1"/>
      <c r="Q141" s="1"/>
      <c r="R141" s="2"/>
      <c r="S141" s="2"/>
      <c r="U141" s="155"/>
    </row>
    <row r="142" spans="1:21" s="5" customFormat="1" ht="12" customHeight="1" x14ac:dyDescent="0.2">
      <c r="A142" s="105"/>
      <c r="B142" s="375"/>
      <c r="C142" s="387" t="s">
        <v>16</v>
      </c>
      <c r="D142" s="386"/>
      <c r="E142" s="388" t="str">
        <f>IF(SUM(E137:E141)=0,"",SUM(E137:E141))</f>
        <v/>
      </c>
      <c r="F142" s="386"/>
      <c r="G142" s="388" t="str">
        <f>IF(SUM(G137:G141)=0,"",SUM(G137:G141))</f>
        <v/>
      </c>
      <c r="H142" s="98"/>
      <c r="I142" s="156" t="str">
        <f>IF(SUM(I137:I141)=0,"",SUM(I137:I141))</f>
        <v/>
      </c>
      <c r="J142" s="54"/>
      <c r="K142" s="157" t="str">
        <f>IF(SUM(K137:K141)=0,"",SUM(K137:K141))</f>
        <v/>
      </c>
      <c r="L142" s="22"/>
      <c r="M142" s="92" t="s">
        <v>100</v>
      </c>
      <c r="O142" s="405">
        <f>IF(E142="",0,E142)</f>
        <v>0</v>
      </c>
      <c r="P142" s="406"/>
      <c r="Q142" s="122"/>
      <c r="R142" s="405">
        <f>IF(G142="",0,G142)</f>
        <v>0</v>
      </c>
      <c r="S142" s="406"/>
      <c r="U142" s="155" t="s">
        <v>104</v>
      </c>
    </row>
    <row r="143" spans="1:21" s="5" customFormat="1" ht="12" customHeight="1" x14ac:dyDescent="0.2">
      <c r="A143" s="74"/>
      <c r="B143" s="23"/>
      <c r="C143" s="23"/>
      <c r="D143" s="22"/>
      <c r="E143" s="22"/>
      <c r="F143" s="83"/>
      <c r="G143" s="98"/>
      <c r="H143" s="98"/>
      <c r="I143" s="55"/>
      <c r="J143" s="97"/>
      <c r="K143" s="56"/>
      <c r="L143" s="22"/>
      <c r="M143" s="22"/>
      <c r="N143" s="22"/>
      <c r="O143" s="1"/>
      <c r="P143" s="1"/>
      <c r="Q143" s="1"/>
      <c r="R143" s="2"/>
      <c r="S143" s="2"/>
      <c r="U143" s="152"/>
    </row>
    <row r="144" spans="1:21" s="5" customFormat="1" ht="15" customHeight="1" x14ac:dyDescent="0.2">
      <c r="A144" s="74"/>
      <c r="B144" s="80" t="s">
        <v>16</v>
      </c>
      <c r="C144" s="80"/>
      <c r="D144" s="80"/>
      <c r="E144" s="45" t="s">
        <v>64</v>
      </c>
      <c r="F144" s="70"/>
      <c r="G144" s="50" t="s">
        <v>15</v>
      </c>
      <c r="H144" s="72"/>
      <c r="I144" s="57" t="s">
        <v>64</v>
      </c>
      <c r="J144" s="48"/>
      <c r="K144" s="58" t="s">
        <v>15</v>
      </c>
      <c r="L144" s="22"/>
      <c r="M144" s="22"/>
      <c r="N144" s="22"/>
      <c r="O144" s="1"/>
      <c r="P144" s="1"/>
      <c r="Q144" s="1"/>
      <c r="R144" s="2"/>
      <c r="S144" s="2"/>
      <c r="U144" s="1"/>
    </row>
    <row r="145" spans="2:21" s="62" customFormat="1" ht="18" customHeight="1" thickBot="1" x14ac:dyDescent="0.25">
      <c r="B145" s="63" t="s">
        <v>55</v>
      </c>
      <c r="C145" s="63"/>
      <c r="D145" s="64"/>
      <c r="E145" s="65">
        <f>O89+O94+O110+O119-O133+O142</f>
        <v>0</v>
      </c>
      <c r="F145" s="66"/>
      <c r="G145" s="65">
        <f>R89+R94-R106+R110-R115+R119-R124-R133+R142</f>
        <v>0</v>
      </c>
      <c r="H145" s="66"/>
      <c r="I145" s="164" t="str">
        <f>IF(E145=0,"",E145*$O$74/100)</f>
        <v/>
      </c>
      <c r="J145" s="85"/>
      <c r="K145" s="165" t="str">
        <f>IF(G145=0,"",G145*$O$74/100)</f>
        <v/>
      </c>
      <c r="L145" s="22"/>
      <c r="M145" s="22"/>
      <c r="N145" s="22"/>
      <c r="O145" s="153"/>
      <c r="P145" s="153"/>
      <c r="Q145" s="153"/>
      <c r="R145" s="154"/>
      <c r="S145" s="154"/>
      <c r="T145" s="22"/>
      <c r="U145" s="153"/>
    </row>
    <row r="146" spans="2:21" ht="4.1500000000000004" customHeight="1" thickTop="1" x14ac:dyDescent="0.2">
      <c r="I146" s="166"/>
      <c r="J146" s="167"/>
      <c r="K146" s="168"/>
      <c r="U146" s="1"/>
    </row>
  </sheetData>
  <sheetProtection algorithmName="SHA-512" hashValue="egRE8/2sd7AGMvKpiNKHo4EY/XTiIVO+1tsMSlsB+EugOqxZVOaBc133rgTlfRCVOYcfG8mUZQdp80EylFmStg==" saltValue="mqY3k0ehzwk/lJa4tdGMFw==" spinCount="100000" sheet="1" objects="1" scenarios="1" selectLockedCells="1"/>
  <dataConsolidate/>
  <mergeCells count="117">
    <mergeCell ref="A1:N1"/>
    <mergeCell ref="A4:K4"/>
    <mergeCell ref="L4:N7"/>
    <mergeCell ref="A5:K5"/>
    <mergeCell ref="A6:K6"/>
    <mergeCell ref="A7:K7"/>
    <mergeCell ref="C24:K24"/>
    <mergeCell ref="C25:K25"/>
    <mergeCell ref="C28:G28"/>
    <mergeCell ref="C29:G29"/>
    <mergeCell ref="C30:G30"/>
    <mergeCell ref="C31:G31"/>
    <mergeCell ref="A9:N11"/>
    <mergeCell ref="K15:L15"/>
    <mergeCell ref="M16:M18"/>
    <mergeCell ref="C17:G17"/>
    <mergeCell ref="C18:G18"/>
    <mergeCell ref="C19:G19"/>
    <mergeCell ref="M19:M22"/>
    <mergeCell ref="C20:G20"/>
    <mergeCell ref="C21:G21"/>
    <mergeCell ref="AC41:AD41"/>
    <mergeCell ref="O42:P42"/>
    <mergeCell ref="R42:S42"/>
    <mergeCell ref="Y42:AA42"/>
    <mergeCell ref="B43:F43"/>
    <mergeCell ref="B44:F44"/>
    <mergeCell ref="C33:N34"/>
    <mergeCell ref="C35:N35"/>
    <mergeCell ref="I37:I40"/>
    <mergeCell ref="K38:M38"/>
    <mergeCell ref="A40:C41"/>
    <mergeCell ref="K40:K42"/>
    <mergeCell ref="M40:M42"/>
    <mergeCell ref="I41:I42"/>
    <mergeCell ref="A37:E38"/>
    <mergeCell ref="B51:F51"/>
    <mergeCell ref="B52:F52"/>
    <mergeCell ref="B53:F53"/>
    <mergeCell ref="B54:F54"/>
    <mergeCell ref="B55:F55"/>
    <mergeCell ref="B56:F56"/>
    <mergeCell ref="B45:F45"/>
    <mergeCell ref="B46:F46"/>
    <mergeCell ref="B47:F47"/>
    <mergeCell ref="B48:F48"/>
    <mergeCell ref="B49:F49"/>
    <mergeCell ref="B50:F50"/>
    <mergeCell ref="A64:N66"/>
    <mergeCell ref="AC64:AD64"/>
    <mergeCell ref="A70:N72"/>
    <mergeCell ref="A76:C77"/>
    <mergeCell ref="E76:G77"/>
    <mergeCell ref="I76:K76"/>
    <mergeCell ref="N76:N78"/>
    <mergeCell ref="I77:K77"/>
    <mergeCell ref="B57:F57"/>
    <mergeCell ref="B58:F58"/>
    <mergeCell ref="B59:F59"/>
    <mergeCell ref="B60:F60"/>
    <mergeCell ref="B61:F61"/>
    <mergeCell ref="B62:F62"/>
    <mergeCell ref="B86:C86"/>
    <mergeCell ref="B87:C87"/>
    <mergeCell ref="B88:C88"/>
    <mergeCell ref="O89:P89"/>
    <mergeCell ref="R89:S89"/>
    <mergeCell ref="B94:C94"/>
    <mergeCell ref="O94:P94"/>
    <mergeCell ref="R94:S94"/>
    <mergeCell ref="B80:C80"/>
    <mergeCell ref="B81:C81"/>
    <mergeCell ref="B82:C82"/>
    <mergeCell ref="B83:C83"/>
    <mergeCell ref="B84:C84"/>
    <mergeCell ref="B85:C85"/>
    <mergeCell ref="B102:E102"/>
    <mergeCell ref="B103:E103"/>
    <mergeCell ref="B104:E104"/>
    <mergeCell ref="B105:E105"/>
    <mergeCell ref="R106:S106"/>
    <mergeCell ref="B110:C110"/>
    <mergeCell ref="O110:P110"/>
    <mergeCell ref="R110:S110"/>
    <mergeCell ref="B96:E96"/>
    <mergeCell ref="B97:E97"/>
    <mergeCell ref="B98:E98"/>
    <mergeCell ref="B99:E99"/>
    <mergeCell ref="B100:E100"/>
    <mergeCell ref="B101:E101"/>
    <mergeCell ref="B121:E121"/>
    <mergeCell ref="B122:E122"/>
    <mergeCell ref="B123:E123"/>
    <mergeCell ref="R124:S124"/>
    <mergeCell ref="B127:C127"/>
    <mergeCell ref="B128:C128"/>
    <mergeCell ref="B112:E112"/>
    <mergeCell ref="B113:E113"/>
    <mergeCell ref="B114:E114"/>
    <mergeCell ref="R115:S115"/>
    <mergeCell ref="B119:C119"/>
    <mergeCell ref="O119:P119"/>
    <mergeCell ref="R119:S119"/>
    <mergeCell ref="O142:P142"/>
    <mergeCell ref="R142:S142"/>
    <mergeCell ref="B135:D135"/>
    <mergeCell ref="B137:C137"/>
    <mergeCell ref="B138:C138"/>
    <mergeCell ref="B139:C139"/>
    <mergeCell ref="B140:C140"/>
    <mergeCell ref="B141:C141"/>
    <mergeCell ref="B129:C129"/>
    <mergeCell ref="B130:C130"/>
    <mergeCell ref="B131:C131"/>
    <mergeCell ref="B132:C132"/>
    <mergeCell ref="O133:P133"/>
    <mergeCell ref="R133:S133"/>
  </mergeCells>
  <conditionalFormatting sqref="M63">
    <cfRule type="expression" dxfId="35" priority="3">
      <formula>$W$65&gt;0</formula>
    </cfRule>
  </conditionalFormatting>
  <conditionalFormatting sqref="K63">
    <cfRule type="expression" dxfId="34" priority="2">
      <formula>$W$65&gt;0</formula>
    </cfRule>
  </conditionalFormatting>
  <conditionalFormatting sqref="K43:K62 M43:M62">
    <cfRule type="expression" dxfId="33" priority="1">
      <formula>$W$65&gt;0</formula>
    </cfRule>
  </conditionalFormatting>
  <dataValidations count="2">
    <dataValidation allowBlank="1" errorTitle="Bitte Auswahl treffen" error="Sie müssen hier zwinged angeben, ob Sie die unten stehenden Quoten in Prozentsätzen oder in als Bruchteilen erfassen." promptTitle="Bitte Auswahl treffen" prompt="Sie müssen hier zwinged angeben, ob Sie die unten stehenden Quoten in Prozentsätzen oder in als Bruchteilen erfassen." sqref="I41:I42"/>
    <dataValidation type="list" allowBlank="1" showInputMessage="1" showErrorMessage="1" sqref="R35">
      <formula1>$O$38:$O$39</formula1>
    </dataValidation>
  </dataValidations>
  <pageMargins left="0.59055118110236227" right="0.27559055118110237" top="0.59055118110236227" bottom="0.51181102362204722" header="0.51181102362204722" footer="0.31496062992125984"/>
  <pageSetup paperSize="9" scale="82" fitToHeight="0" orientation="portrait" blackAndWhite="1" r:id="rId1"/>
  <headerFooter alignWithMargins="0">
    <oddFooter>&amp;L&amp;8Seite &amp;P / &amp;N&amp;R&amp;8Druckdatum: &amp;D, &amp;T</oddFooter>
  </headerFooter>
  <rowBreaks count="1" manualBreakCount="1">
    <brk id="7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40</vt:i4>
      </vt:variant>
    </vt:vector>
  </HeadingPairs>
  <TitlesOfParts>
    <vt:vector size="60" baseType="lpstr">
      <vt:lpstr>Einkommen &amp; Vermögen Teilh. 1 </vt:lpstr>
      <vt:lpstr>Teilh. 2</vt:lpstr>
      <vt:lpstr>Teilh. 3</vt:lpstr>
      <vt:lpstr>Teilh. 4</vt:lpstr>
      <vt:lpstr>Teilh. 5</vt:lpstr>
      <vt:lpstr>Teilh. 6</vt:lpstr>
      <vt:lpstr>Teilh. 7</vt:lpstr>
      <vt:lpstr>Teilh. 8</vt:lpstr>
      <vt:lpstr>Teilh. 9</vt:lpstr>
      <vt:lpstr>Teilh. 10</vt:lpstr>
      <vt:lpstr>Teilh. 11</vt:lpstr>
      <vt:lpstr>Teilh. 12</vt:lpstr>
      <vt:lpstr>Teilh. 13</vt:lpstr>
      <vt:lpstr>Teilh. 14</vt:lpstr>
      <vt:lpstr>Teilh. 15</vt:lpstr>
      <vt:lpstr>Teilh. 16</vt:lpstr>
      <vt:lpstr>Teilh. 17</vt:lpstr>
      <vt:lpstr>Teilh. 18</vt:lpstr>
      <vt:lpstr>Teilh. 19</vt:lpstr>
      <vt:lpstr>Teilh. 20</vt:lpstr>
      <vt:lpstr>'Einkommen &amp; Vermögen Teilh. 1 '!Druckbereich</vt:lpstr>
      <vt:lpstr>'Teilh. 10'!Druckbereich</vt:lpstr>
      <vt:lpstr>'Teilh. 11'!Druckbereich</vt:lpstr>
      <vt:lpstr>'Teilh. 12'!Druckbereich</vt:lpstr>
      <vt:lpstr>'Teilh. 13'!Druckbereich</vt:lpstr>
      <vt:lpstr>'Teilh. 14'!Druckbereich</vt:lpstr>
      <vt:lpstr>'Teilh. 15'!Druckbereich</vt:lpstr>
      <vt:lpstr>'Teilh. 16'!Druckbereich</vt:lpstr>
      <vt:lpstr>'Teilh. 17'!Druckbereich</vt:lpstr>
      <vt:lpstr>'Teilh. 18'!Druckbereich</vt:lpstr>
      <vt:lpstr>'Teilh. 19'!Druckbereich</vt:lpstr>
      <vt:lpstr>'Teilh. 2'!Druckbereich</vt:lpstr>
      <vt:lpstr>'Teilh. 20'!Druckbereich</vt:lpstr>
      <vt:lpstr>'Teilh. 3'!Druckbereich</vt:lpstr>
      <vt:lpstr>'Teilh. 4'!Druckbereich</vt:lpstr>
      <vt:lpstr>'Teilh. 5'!Druckbereich</vt:lpstr>
      <vt:lpstr>'Teilh. 6'!Druckbereich</vt:lpstr>
      <vt:lpstr>'Teilh. 7'!Druckbereich</vt:lpstr>
      <vt:lpstr>'Teilh. 8'!Druckbereich</vt:lpstr>
      <vt:lpstr>'Teilh. 9'!Druckbereich</vt:lpstr>
      <vt:lpstr>'Einkommen &amp; Vermögen Teilh. 1 '!Drucktitel</vt:lpstr>
      <vt:lpstr>'Teilh. 10'!Drucktitel</vt:lpstr>
      <vt:lpstr>'Teilh. 11'!Drucktitel</vt:lpstr>
      <vt:lpstr>'Teilh. 12'!Drucktitel</vt:lpstr>
      <vt:lpstr>'Teilh. 13'!Drucktitel</vt:lpstr>
      <vt:lpstr>'Teilh. 14'!Drucktitel</vt:lpstr>
      <vt:lpstr>'Teilh. 15'!Drucktitel</vt:lpstr>
      <vt:lpstr>'Teilh. 16'!Drucktitel</vt:lpstr>
      <vt:lpstr>'Teilh. 17'!Drucktitel</vt:lpstr>
      <vt:lpstr>'Teilh. 18'!Drucktitel</vt:lpstr>
      <vt:lpstr>'Teilh. 19'!Drucktitel</vt:lpstr>
      <vt:lpstr>'Teilh. 2'!Drucktitel</vt:lpstr>
      <vt:lpstr>'Teilh. 20'!Drucktitel</vt:lpstr>
      <vt:lpstr>'Teilh. 3'!Drucktitel</vt:lpstr>
      <vt:lpstr>'Teilh. 4'!Drucktitel</vt:lpstr>
      <vt:lpstr>'Teilh. 5'!Drucktitel</vt:lpstr>
      <vt:lpstr>'Teilh. 6'!Drucktitel</vt:lpstr>
      <vt:lpstr>'Teilh. 7'!Drucktitel</vt:lpstr>
      <vt:lpstr>'Teilh. 8'!Drucktitel</vt:lpstr>
      <vt:lpstr>'Teilh. 9'!Drucktitel</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Ming_m</dc:creator>
  <cp:lastModifiedBy>Christian Annen</cp:lastModifiedBy>
  <cp:lastPrinted>2017-04-04T08:10:04Z</cp:lastPrinted>
  <dcterms:created xsi:type="dcterms:W3CDTF">2010-07-05T12:47:04Z</dcterms:created>
  <dcterms:modified xsi:type="dcterms:W3CDTF">2024-06-11T08:44:24Z</dcterms:modified>
</cp:coreProperties>
</file>